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cbe.net\EData\redirected$\RENEE.LANGSTON\My Documents\Bids\FY 20 BIDS\20-004 SNP WAREHOUSE DELIVERY\"/>
    </mc:Choice>
  </mc:AlternateContent>
  <bookViews>
    <workbookView xWindow="0" yWindow="0" windowWidth="28800" windowHeight="1233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4" i="2" l="1"/>
  <c r="R64" i="2"/>
  <c r="AT62" i="2"/>
  <c r="AT47" i="2"/>
  <c r="AT45" i="2"/>
  <c r="AT29" i="2"/>
  <c r="AT49" i="2"/>
  <c r="AT27" i="2"/>
  <c r="AT25" i="2"/>
  <c r="AT23" i="2"/>
  <c r="AT21" i="2"/>
  <c r="AM64" i="2" l="1"/>
  <c r="AF64" i="2"/>
  <c r="AM62" i="2" l="1"/>
  <c r="Y62" i="2" l="1"/>
  <c r="AF62" i="2" l="1"/>
  <c r="R62" i="2"/>
  <c r="K62" i="2" l="1"/>
</calcChain>
</file>

<file path=xl/sharedStrings.xml><?xml version="1.0" encoding="utf-8"?>
<sst xmlns="http://schemas.openxmlformats.org/spreadsheetml/2006/main" count="441" uniqueCount="325">
  <si>
    <t>Item No.</t>
  </si>
  <si>
    <t>Estimated Qty.</t>
  </si>
  <si>
    <t xml:space="preserve">Description           </t>
  </si>
  <si>
    <t>Preferred Unit</t>
  </si>
  <si>
    <t>Brand / Product ID</t>
  </si>
  <si>
    <t>Vendor Code</t>
  </si>
  <si>
    <t>Purch. Unit</t>
  </si>
  <si>
    <t>Purch. Price</t>
  </si>
  <si>
    <t>Totals</t>
  </si>
  <si>
    <t>Notes (Rebates, etc.)</t>
  </si>
  <si>
    <t>Chicken, Filet, Whole Muscle, Breaded</t>
  </si>
  <si>
    <t>10#</t>
  </si>
  <si>
    <t xml:space="preserve">        - Chicken Filet, Whole Muscle, Breaded, WGR Breading, Breast Meat Only. 1 Filet = 2 MMA, 1 Grain. Proview 60715 WG or Approved Equal.</t>
  </si>
  <si>
    <t>Chicken, Wings, Plain</t>
  </si>
  <si>
    <t>1/10#</t>
  </si>
  <si>
    <t xml:space="preserve">        - Chicken, Wings, 1st and 2nd Joints, Fully Cooked, Roasted, Low Sodium. Perdue 8001 or Foster Farms 96440</t>
  </si>
  <si>
    <t>Macaroni &amp; Cheese</t>
  </si>
  <si>
    <t>6/5 Lbs.</t>
  </si>
  <si>
    <t xml:space="preserve">        - Macaroni &amp; Cheese, Frozen WGR Pasta, Bulk Packaging, Credits as MMA and Grain.  ES Foods 05915 or Approved Equal</t>
  </si>
  <si>
    <t>Pizza, 16 Inch, Pepperoni</t>
  </si>
  <si>
    <t>24/18.24 Oz</t>
  </si>
  <si>
    <t xml:space="preserve">        - Pizza, 16" Round, WGR Crust, Cheese and Pepperoni, 1/8 Pizza = 2MMA, 2 Grain. S&amp;F Foods 36BC or Approved Equal.</t>
  </si>
  <si>
    <t>Cookie Dough, Chocolate Chip</t>
  </si>
  <si>
    <t>200/1,5oz</t>
  </si>
  <si>
    <t xml:space="preserve">        - Reduced Fat Chocolate Chip Cookie Dugh, Frozen rounds, 1.5oz cookie &lt;200cal,&lt;30%fat,&lt;0%weight from sugar. Best Maid Wellness Option 2 5P318 or Aproved Equal.</t>
  </si>
  <si>
    <t>Water, Plain</t>
  </si>
  <si>
    <t>24/16oz</t>
  </si>
  <si>
    <t xml:space="preserve">        - Water</t>
  </si>
  <si>
    <t>Bags, Window</t>
  </si>
  <si>
    <t>500 Count</t>
  </si>
  <si>
    <t xml:space="preserve">        - Ecocraft Kraft Grease-Resistant Single Serve Window Bag     5" x1.5" x 7"  Bagcraft Papercon #300114</t>
  </si>
  <si>
    <t>BAGS, PLASTIC, CLEAR</t>
  </si>
  <si>
    <t>1/1000 COUNT</t>
  </si>
  <si>
    <t xml:space="preserve">        - Bags, plastic, clear, with handle. Approximately 8" x 10"</t>
  </si>
  <si>
    <t>Cups 10oz, Clear, Plastic</t>
  </si>
  <si>
    <t>1/1000 Count</t>
  </si>
  <si>
    <t xml:space="preserve">        - Cups, Plastic , Clear</t>
  </si>
  <si>
    <t>1/1000</t>
  </si>
  <si>
    <t>FOOD PAIL, CARRY OUT W/HANDLE</t>
  </si>
  <si>
    <t>1/500</t>
  </si>
  <si>
    <t xml:space="preserve">        - Food Pail, Fold-Pak 16WHPAGODM, 16 oz. Pagoda Chinese/Asian Paper take-out container, with handle</t>
  </si>
  <si>
    <t>FORKS, PLASTIC WHITE</t>
  </si>
  <si>
    <t>1000 CASE</t>
  </si>
  <si>
    <t xml:space="preserve">        - PLASTIC, WHITE, MEDIUM WEIGHT 1000 FORKS PER CASE EMERGENCY USE ONLY</t>
  </si>
  <si>
    <t>Lids, Dome, Wide, W/Hole, For 10oz Cups, Clear Plastic</t>
  </si>
  <si>
    <t xml:space="preserve">        - Lids, Domed Wide Clear Plastic</t>
  </si>
  <si>
    <t>NAPKINS DISPENSER</t>
  </si>
  <si>
    <t>10,000 COUNT</t>
  </si>
  <si>
    <t xml:space="preserve">        - NAPKINS TO BE USED IN A NAPKIN DISPENSER, 10M/CS 2ND NATURE</t>
  </si>
  <si>
    <t>NAPKINS, QUARTERFOLD</t>
  </si>
  <si>
    <t>6000 Count</t>
  </si>
  <si>
    <t xml:space="preserve">        - QUARTER FOLD NAPKINS, 6M/CASE</t>
  </si>
  <si>
    <t>PANS, REYNOLDS, FULL SIZE, DEEP, ALLUM STEAM TABLE</t>
  </si>
  <si>
    <t>1/40 COUNT</t>
  </si>
  <si>
    <t xml:space="preserve">        - FULL SIZE DEEP STEAM TABLE PANS 346 FLOZ</t>
  </si>
  <si>
    <t>PANS, REYNOLDS HALF-SIZE ALLUMINUM STEAM TABLE</t>
  </si>
  <si>
    <t>1/1OO COUNT</t>
  </si>
  <si>
    <t xml:space="preserve">        - HALF-SIZE ALLUMINUM STEAM TABLE PANS approved brand: Reynolds</t>
  </si>
  <si>
    <t>LIDS, PAN,  REYNOLDS, FOR FULL-SIZE ALLUMINUM STEAM TABLE</t>
  </si>
  <si>
    <t>1/80 COUNT</t>
  </si>
  <si>
    <t xml:space="preserve">        - LIDS FOR FULL SIZE ALUMINUM STEAM TABLE PANS approved brand: reynolds</t>
  </si>
  <si>
    <t>LIDS, REYNOLDS,  FOR HALF-SIZE ALLUMINUM STEAM TABLE PANS</t>
  </si>
  <si>
    <t>1/100 COUNT</t>
  </si>
  <si>
    <t xml:space="preserve">        - LIDS, REYNOLDS,  FOR HALF-SIZE STEAM TABLE PANS via Middle Georgia Paper Co</t>
  </si>
  <si>
    <t>SPOONS, PLASTIC WHITE</t>
  </si>
  <si>
    <t xml:space="preserve">        - PLASTIC, WHITE MEDIUM WEIGHT 1000 SPOONS PER CASE EMERGENCY USE ONLY</t>
  </si>
  <si>
    <t>SPORKS - (Combo Spoon And Fork)</t>
  </si>
  <si>
    <t xml:space="preserve">        - SPORKS, WHITE</t>
  </si>
  <si>
    <t>Trays, Flat, Foam, Black,</t>
  </si>
  <si>
    <t xml:space="preserve">        - Trays, Foam, Flat, Black.  Approximaley 8"x6"</t>
  </si>
  <si>
    <t>TRAYS, LUNCH, COMPARTMENT STYROFOAM - PEWTER</t>
  </si>
  <si>
    <t>1/500 COUNT</t>
  </si>
  <si>
    <t xml:space="preserve">        - STYROFOAM COMPARTMENT TRAYS, GENPACK 10500 CHINET VALLEY 8 1/2" x 10 1/2" COLOUR: PEWTER</t>
  </si>
  <si>
    <t>WIPES, TABLE,</t>
  </si>
  <si>
    <t>12/90 Count</t>
  </si>
  <si>
    <t xml:space="preserve">        - TABLE WIPES, STREAK FREE PRE-MOIST RE-SEALABLE PACK/CONNISTER</t>
  </si>
  <si>
    <t>Hairnets, Black</t>
  </si>
  <si>
    <t>Box</t>
  </si>
  <si>
    <t xml:space="preserve">        - 28" Black Light Weight Hairnet, Latex Free                                 Box = 144 Hairnets</t>
  </si>
  <si>
    <t>Hairnets, Dark Brown</t>
  </si>
  <si>
    <t xml:space="preserve">        - 28" Dark Brown Light Weight Hairnet, Latex-free                  Box = 144 hairnets</t>
  </si>
  <si>
    <t>Hairnets, Light Brown</t>
  </si>
  <si>
    <t xml:space="preserve">        - 28" Light Brown Hairnets, Latex Free                                          Box = 144 Hairnets</t>
  </si>
  <si>
    <t>Total:</t>
  </si>
  <si>
    <t>Company Name:</t>
  </si>
  <si>
    <t>IMPORTANT: Numbers only in price fields!</t>
  </si>
  <si>
    <t>ReqBidAward</t>
  </si>
  <si>
    <t>HOUSTON COUNTY SCHOOL NUTRITION PROGRAM</t>
  </si>
  <si>
    <t>ITB# 20-004</t>
  </si>
  <si>
    <t>Warehouse Items</t>
  </si>
  <si>
    <t>7500</t>
  </si>
  <si>
    <t>625</t>
  </si>
  <si>
    <t>2400</t>
  </si>
  <si>
    <t>20</t>
  </si>
  <si>
    <t>600</t>
  </si>
  <si>
    <t>5</t>
  </si>
  <si>
    <t>40</t>
  </si>
  <si>
    <t>10</t>
  </si>
  <si>
    <t>50</t>
  </si>
  <si>
    <t>2000</t>
  </si>
  <si>
    <t>1100</t>
  </si>
  <si>
    <t>650</t>
  </si>
  <si>
    <t>30</t>
  </si>
  <si>
    <t>100</t>
  </si>
  <si>
    <t>15</t>
  </si>
  <si>
    <t>45</t>
  </si>
  <si>
    <t>900</t>
  </si>
  <si>
    <t>1800</t>
  </si>
  <si>
    <t>7300</t>
  </si>
  <si>
    <t>PROVIEW 60715WG</t>
  </si>
  <si>
    <t>747265</t>
  </si>
  <si>
    <t>4/5# (80/4 OZ)</t>
  </si>
  <si>
    <t>FOSTER FARMS 96440</t>
  </si>
  <si>
    <t>NEW</t>
  </si>
  <si>
    <t>3/5#</t>
  </si>
  <si>
    <t>S&amp;F 36BC</t>
  </si>
  <si>
    <t>727565</t>
  </si>
  <si>
    <t>6CT</t>
  </si>
  <si>
    <t>READIBAKE 04911</t>
  </si>
  <si>
    <t>763636</t>
  </si>
  <si>
    <t>384/1 OZ</t>
  </si>
  <si>
    <t>NANTZE SPRINGS</t>
  </si>
  <si>
    <t>120413</t>
  </si>
  <si>
    <t>24/16.9 OZ</t>
  </si>
  <si>
    <t>DART Y9</t>
  </si>
  <si>
    <t>271036</t>
  </si>
  <si>
    <t>2500 CT</t>
  </si>
  <si>
    <t>9 OZ</t>
  </si>
  <si>
    <t>PRIME SOURCE</t>
  </si>
  <si>
    <t>300659</t>
  </si>
  <si>
    <t>1000 CT</t>
  </si>
  <si>
    <t>SPRING GROVE</t>
  </si>
  <si>
    <t>286966</t>
  </si>
  <si>
    <t>10000 CT</t>
  </si>
  <si>
    <t xml:space="preserve">SPRING GROVE </t>
  </si>
  <si>
    <t>292891</t>
  </si>
  <si>
    <t>6000 CT</t>
  </si>
  <si>
    <t>301035</t>
  </si>
  <si>
    <t>299170</t>
  </si>
  <si>
    <t>PACTIV YTH10500</t>
  </si>
  <si>
    <t>328936</t>
  </si>
  <si>
    <t>500 CT</t>
  </si>
  <si>
    <t>ACC</t>
  </si>
  <si>
    <t>Black Trays - Minimum order is 720 cases shipped direct to Houston Warehouse only.</t>
  </si>
  <si>
    <t>Proview
(#60715WG)</t>
  </si>
  <si>
    <t>51379</t>
  </si>
  <si>
    <t xml:space="preserve">80/4 oz. </t>
  </si>
  <si>
    <t xml:space="preserve">Whole Grain </t>
  </si>
  <si>
    <t>Foster Farms 
(#96440)</t>
  </si>
  <si>
    <t>52040</t>
  </si>
  <si>
    <t>15#</t>
  </si>
  <si>
    <t>E.S. Foods 
(#05915)</t>
  </si>
  <si>
    <t xml:space="preserve">New </t>
  </si>
  <si>
    <t>6/5#</t>
  </si>
  <si>
    <t>S&amp;F (#36BC)</t>
  </si>
  <si>
    <t>71822</t>
  </si>
  <si>
    <t>6/16"</t>
  </si>
  <si>
    <t>Muffin Town 
(#65191)</t>
  </si>
  <si>
    <t>75780</t>
  </si>
  <si>
    <t>210/1.5 oz.</t>
  </si>
  <si>
    <t xml:space="preserve">Glacier </t>
  </si>
  <si>
    <t>48554</t>
  </si>
  <si>
    <t>24/16.9 oz.</t>
  </si>
  <si>
    <t xml:space="preserve">LK </t>
  </si>
  <si>
    <t>28990</t>
  </si>
  <si>
    <t>200 ct.</t>
  </si>
  <si>
    <t>Fabrikal (#NC90F)</t>
  </si>
  <si>
    <t>25070</t>
  </si>
  <si>
    <t>20/50 ct.</t>
  </si>
  <si>
    <t xml:space="preserve">PacLink </t>
  </si>
  <si>
    <t>28450</t>
  </si>
  <si>
    <t>1000 ct.</t>
  </si>
  <si>
    <t>Fabrikal 
(#DLKC12/20)</t>
  </si>
  <si>
    <t>New</t>
  </si>
  <si>
    <t xml:space="preserve">Metro </t>
  </si>
  <si>
    <t>30000</t>
  </si>
  <si>
    <t>12/500 ct.</t>
  </si>
  <si>
    <t>30050</t>
  </si>
  <si>
    <t xml:space="preserve">WP </t>
  </si>
  <si>
    <t>29935</t>
  </si>
  <si>
    <t>50 ct.</t>
  </si>
  <si>
    <t>29930</t>
  </si>
  <si>
    <t>100 ct.</t>
  </si>
  <si>
    <t>WP</t>
  </si>
  <si>
    <t>29936</t>
  </si>
  <si>
    <t>29931</t>
  </si>
  <si>
    <t>28400</t>
  </si>
  <si>
    <t>28663</t>
  </si>
  <si>
    <t xml:space="preserve">W. Plus </t>
  </si>
  <si>
    <t>30916</t>
  </si>
  <si>
    <t>6/75 ct.</t>
  </si>
  <si>
    <t xml:space="preserve">Tradex </t>
  </si>
  <si>
    <t>47901</t>
  </si>
  <si>
    <t>WILLIAMS</t>
  </si>
  <si>
    <t>BAGCRAFT 300114</t>
  </si>
  <si>
    <t>023004</t>
  </si>
  <si>
    <t>500</t>
  </si>
  <si>
    <t>GARLOCK</t>
  </si>
  <si>
    <t>800028</t>
  </si>
  <si>
    <t>1000</t>
  </si>
  <si>
    <t>FABRIKAL NC10</t>
  </si>
  <si>
    <t>292049</t>
  </si>
  <si>
    <t>VICTORIA BAY</t>
  </si>
  <si>
    <t>309901</t>
  </si>
  <si>
    <t>DART DLR610</t>
  </si>
  <si>
    <t>082186</t>
  </si>
  <si>
    <t>VB TALLFOLD</t>
  </si>
  <si>
    <t>179010</t>
  </si>
  <si>
    <t>10000</t>
  </si>
  <si>
    <t>VB LINCHEON</t>
  </si>
  <si>
    <t>180027</t>
  </si>
  <si>
    <t>6000</t>
  </si>
  <si>
    <t>PACTIV Y6050XH</t>
  </si>
  <si>
    <t>260032</t>
  </si>
  <si>
    <t>PACTIV Y6132XH</t>
  </si>
  <si>
    <t>260056</t>
  </si>
  <si>
    <t>PACTIV Y1120-45</t>
  </si>
  <si>
    <t>260027</t>
  </si>
  <si>
    <t>80</t>
  </si>
  <si>
    <t>PACTIV Y1012-30</t>
  </si>
  <si>
    <t>260055</t>
  </si>
  <si>
    <t>309903</t>
  </si>
  <si>
    <t>309905</t>
  </si>
  <si>
    <t>GENPAK 10500-L</t>
  </si>
  <si>
    <t>382018</t>
  </si>
  <si>
    <t>IMPERIAL DADE</t>
  </si>
  <si>
    <t>PRIDGEN</t>
  </si>
  <si>
    <t>Integrity</t>
  </si>
  <si>
    <t xml:space="preserve">24/16oz. </t>
  </si>
  <si>
    <t>Bagcraft</t>
  </si>
  <si>
    <t xml:space="preserve">500 CT. </t>
  </si>
  <si>
    <t>16 WHPA GODM</t>
  </si>
  <si>
    <t>Prime Source</t>
  </si>
  <si>
    <t>1,000 Case</t>
  </si>
  <si>
    <t>R3</t>
  </si>
  <si>
    <t xml:space="preserve">10,000 CT. </t>
  </si>
  <si>
    <t>R3/Mor</t>
  </si>
  <si>
    <t>6,000 CT.</t>
  </si>
  <si>
    <t>Reynolds Pactiv Y6050H</t>
  </si>
  <si>
    <t>1/40 CT.</t>
  </si>
  <si>
    <t>Reynolds Pactiv Y6132H</t>
  </si>
  <si>
    <t>1/100 CT.</t>
  </si>
  <si>
    <t>Reynolds Pactiv Y112045</t>
  </si>
  <si>
    <t>1/80 CT.</t>
  </si>
  <si>
    <t>Reynolds Pactiv Y101230</t>
  </si>
  <si>
    <t>Prime Source/JT1</t>
  </si>
  <si>
    <t>R3 205-3L</t>
  </si>
  <si>
    <t>Genpack-Black</t>
  </si>
  <si>
    <t xml:space="preserve">1/500 CT. </t>
  </si>
  <si>
    <t>NICA580FW</t>
  </si>
  <si>
    <t>12/90 CT.</t>
  </si>
  <si>
    <t>Royal RPH144LTBK28</t>
  </si>
  <si>
    <t>20/144</t>
  </si>
  <si>
    <t>Royal RPH144LTDB28</t>
  </si>
  <si>
    <t>Royal RPH144LTLB28</t>
  </si>
  <si>
    <t>proview 60715 wg</t>
  </si>
  <si>
    <t>3095233</t>
  </si>
  <si>
    <t>4/5 #</t>
  </si>
  <si>
    <t>foster farms 96440</t>
  </si>
  <si>
    <t>new</t>
  </si>
  <si>
    <t>3/5 #</t>
  </si>
  <si>
    <t>e&amp;sfoods 05915</t>
  </si>
  <si>
    <t>6/5 #</t>
  </si>
  <si>
    <t>schwans 68608</t>
  </si>
  <si>
    <t>9 ct</t>
  </si>
  <si>
    <t>otspkmy 55680</t>
  </si>
  <si>
    <t>7728403</t>
  </si>
  <si>
    <t>240/1.5 oz</t>
  </si>
  <si>
    <t>niagara</t>
  </si>
  <si>
    <t>9901029</t>
  </si>
  <si>
    <t>40/16.9 oz</t>
  </si>
  <si>
    <t>no bid</t>
  </si>
  <si>
    <t>prairie yfwfwch</t>
  </si>
  <si>
    <t>1155730</t>
  </si>
  <si>
    <t>1000 ct</t>
  </si>
  <si>
    <t>sys cls</t>
  </si>
  <si>
    <t>7293283</t>
  </si>
  <si>
    <t>40 ct</t>
  </si>
  <si>
    <t>6938211</t>
  </si>
  <si>
    <t>100 ct</t>
  </si>
  <si>
    <t>7293257</t>
  </si>
  <si>
    <t>80 ct</t>
  </si>
  <si>
    <t>prairie yfwswch</t>
  </si>
  <si>
    <t>1161821</t>
  </si>
  <si>
    <t>prairie yfwqwch</t>
  </si>
  <si>
    <t>1155789</t>
  </si>
  <si>
    <t>genpak</t>
  </si>
  <si>
    <t>4174199</t>
  </si>
  <si>
    <t>500 ct</t>
  </si>
  <si>
    <t>nice pak</t>
  </si>
  <si>
    <t>7747513</t>
  </si>
  <si>
    <t>1080 ct</t>
  </si>
  <si>
    <t>2099341 S</t>
  </si>
  <si>
    <t>144 ct</t>
  </si>
  <si>
    <t>SYSCO ATLANTA</t>
  </si>
  <si>
    <t>No award - no one bid the correct cookie</t>
  </si>
  <si>
    <t>$0.219 each</t>
  </si>
  <si>
    <t>$0.215 each</t>
  </si>
  <si>
    <t>$0.168 each</t>
  </si>
  <si>
    <t>$0.18 each</t>
  </si>
  <si>
    <t>$0.149 each</t>
  </si>
  <si>
    <t>9 oz</t>
  </si>
  <si>
    <t>does not have hole or fit awarded 10 ounce cup</t>
  </si>
  <si>
    <t>$0.0032 per 1000</t>
  </si>
  <si>
    <t>$0.0042 per 1000</t>
  </si>
  <si>
    <t>$0.0028 per 1000</t>
  </si>
  <si>
    <t>$0.572 each</t>
  </si>
  <si>
    <t>$1.076 each</t>
  </si>
  <si>
    <t>$0.041 each</t>
  </si>
  <si>
    <t>$0.046 each</t>
  </si>
  <si>
    <t>$0.042 each</t>
  </si>
  <si>
    <t>$0.078 each</t>
  </si>
  <si>
    <t>$0.055 each</t>
  </si>
  <si>
    <t>$0.10 each</t>
  </si>
  <si>
    <t>emailed to clarify brand - not approved quality or brand</t>
  </si>
  <si>
    <t xml:space="preserve">Total Award: </t>
  </si>
  <si>
    <r>
      <rPr>
        <b/>
        <sz val="11"/>
        <color theme="4" tint="-0.499984740745262"/>
        <rFont val="Calibri"/>
        <family val="2"/>
        <scheme val="minor"/>
      </rPr>
      <t>$0.462 each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</si>
  <si>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theme="4" tint="-0.499984740745262"/>
        <rFont val="Calibri"/>
        <family val="2"/>
        <scheme val="minor"/>
      </rPr>
      <t>$0.0021 per 1000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</si>
  <si>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 </t>
    </r>
    <r>
      <rPr>
        <b/>
        <sz val="11"/>
        <color theme="4" tint="-0.249977111117893"/>
        <rFont val="Calibri"/>
        <family val="2"/>
        <scheme val="minor"/>
      </rPr>
      <t>($0.044 each)</t>
    </r>
  </si>
  <si>
    <t>Daxwell</t>
  </si>
  <si>
    <t>A10001389</t>
  </si>
  <si>
    <t>Case</t>
  </si>
  <si>
    <t>N/A</t>
  </si>
  <si>
    <t>A10001390</t>
  </si>
  <si>
    <t>A10001391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</si>
</sst>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0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Protection="1"/>
    <xf numFmtId="0" fontId="1" fillId="0" borderId="1" xfId="0" applyFont="1" applyFill="1" applyBorder="1" applyProtection="1"/>
    <xf numFmtId="49" fontId="0" fillId="0" borderId="0" xfId="0" applyNumberFormat="1" applyAlignment="1" applyProtection="1">
      <alignment horizontal="center"/>
    </xf>
    <xf numFmtId="49" fontId="1" fillId="0" borderId="0" xfId="0" applyNumberFormat="1" applyFont="1" applyAlignment="1" applyProtection="1">
      <alignment horizontal="left"/>
    </xf>
    <xf numFmtId="49" fontId="0" fillId="2" borderId="2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0" borderId="0" xfId="0" applyNumberFormat="1" applyProtection="1"/>
    <xf numFmtId="0" fontId="0" fillId="2" borderId="2" xfId="0" applyFill="1" applyBorder="1" applyProtection="1">
      <protection locked="0"/>
    </xf>
    <xf numFmtId="49" fontId="2" fillId="0" borderId="0" xfId="0" applyNumberFormat="1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165" fontId="0" fillId="0" borderId="3" xfId="0" applyNumberFormat="1" applyFill="1" applyBorder="1" applyProtection="1"/>
    <xf numFmtId="49" fontId="0" fillId="2" borderId="2" xfId="0" applyNumberFormat="1" applyFont="1" applyFill="1" applyBorder="1" applyAlignment="1" applyProtection="1">
      <alignment horizontal="left"/>
      <protection locked="0"/>
    </xf>
    <xf numFmtId="0" fontId="3" fillId="0" borderId="0" xfId="0" applyFont="1" applyProtection="1"/>
    <xf numFmtId="0" fontId="4" fillId="0" borderId="0" xfId="0" applyFont="1" applyProtection="1"/>
    <xf numFmtId="0" fontId="0" fillId="0" borderId="0" xfId="0" applyProtection="1"/>
    <xf numFmtId="0" fontId="0" fillId="0" borderId="0" xfId="0" applyProtection="1">
      <protection locked="0"/>
    </xf>
    <xf numFmtId="0" fontId="0" fillId="3" borderId="0" xfId="0" applyFill="1" applyProtection="1"/>
    <xf numFmtId="0" fontId="0" fillId="2" borderId="2" xfId="0" applyFill="1" applyBorder="1" applyAlignment="1" applyProtection="1">
      <alignment wrapText="1"/>
      <protection locked="0"/>
    </xf>
    <xf numFmtId="0" fontId="5" fillId="2" borderId="2" xfId="0" applyFont="1" applyFill="1" applyBorder="1" applyProtection="1">
      <protection locked="0"/>
    </xf>
    <xf numFmtId="0" fontId="5" fillId="0" borderId="0" xfId="0" applyFont="1" applyProtection="1"/>
    <xf numFmtId="49" fontId="0" fillId="2" borderId="2" xfId="0" applyNumberFormat="1" applyFill="1" applyBorder="1" applyAlignment="1" applyProtection="1">
      <alignment wrapText="1"/>
      <protection locked="0"/>
    </xf>
    <xf numFmtId="0" fontId="6" fillId="2" borderId="2" xfId="0" applyFont="1" applyFill="1" applyBorder="1" applyAlignment="1" applyProtection="1">
      <alignment wrapText="1"/>
      <protection locked="0"/>
    </xf>
    <xf numFmtId="0" fontId="6" fillId="2" borderId="2" xfId="0" applyFont="1" applyFill="1" applyBorder="1" applyProtection="1">
      <protection locked="0"/>
    </xf>
    <xf numFmtId="6" fontId="6" fillId="2" borderId="2" xfId="0" applyNumberFormat="1" applyFont="1" applyFill="1" applyBorder="1" applyProtection="1">
      <protection locked="0"/>
    </xf>
    <xf numFmtId="164" fontId="3" fillId="2" borderId="2" xfId="0" applyNumberFormat="1" applyFont="1" applyFill="1" applyBorder="1" applyProtection="1">
      <protection locked="0"/>
    </xf>
    <xf numFmtId="164" fontId="3" fillId="0" borderId="0" xfId="0" applyNumberFormat="1" applyFont="1" applyProtection="1"/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164" fontId="1" fillId="0" borderId="0" xfId="0" applyNumberFormat="1" applyFont="1" applyProtection="1"/>
    <xf numFmtId="164" fontId="8" fillId="2" borderId="2" xfId="0" applyNumberFormat="1" applyFont="1" applyFill="1" applyBorder="1" applyProtection="1">
      <protection locked="0"/>
    </xf>
    <xf numFmtId="164" fontId="8" fillId="0" borderId="0" xfId="0" applyNumberFormat="1" applyFont="1" applyProtection="1"/>
    <xf numFmtId="0" fontId="9" fillId="0" borderId="0" xfId="0" applyFont="1" applyProtection="1"/>
    <xf numFmtId="44" fontId="0" fillId="0" borderId="0" xfId="1" applyFont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4"/>
  <sheetViews>
    <sheetView tabSelected="1" topLeftCell="J41" zoomScale="85" zoomScaleNormal="85" workbookViewId="0">
      <selection activeCell="Y64" sqref="Y64"/>
    </sheetView>
  </sheetViews>
  <sheetFormatPr defaultColWidth="8.85546875" defaultRowHeight="15" x14ac:dyDescent="0.25"/>
  <cols>
    <col min="1" max="1" width="8" style="15" bestFit="1" customWidth="1"/>
    <col min="2" max="2" width="12.7109375" style="15" bestFit="1" customWidth="1"/>
    <col min="3" max="3" width="1.7109375" style="15" customWidth="1"/>
    <col min="4" max="4" width="54.28515625" style="15" bestFit="1" customWidth="1"/>
    <col min="5" max="5" width="12.7109375" style="15" bestFit="1" customWidth="1"/>
    <col min="6" max="6" width="2.7109375" style="15" customWidth="1"/>
    <col min="7" max="7" width="15.7109375" style="15" bestFit="1" customWidth="1"/>
    <col min="8" max="11" width="15.7109375" style="15" customWidth="1"/>
    <col min="12" max="12" width="17.7109375" style="15" bestFit="1" customWidth="1"/>
    <col min="13" max="13" width="2.5703125" style="17" customWidth="1"/>
    <col min="14" max="14" width="15.7109375" style="15" bestFit="1" customWidth="1"/>
    <col min="15" max="18" width="15.7109375" style="15" customWidth="1"/>
    <col min="19" max="19" width="17.7109375" style="15" bestFit="1" customWidth="1"/>
    <col min="20" max="20" width="2.5703125" style="17" customWidth="1"/>
    <col min="21" max="21" width="15.7109375" style="15" bestFit="1" customWidth="1"/>
    <col min="22" max="25" width="15.7109375" style="15" customWidth="1"/>
    <col min="26" max="26" width="17.7109375" style="15" bestFit="1" customWidth="1"/>
    <col min="27" max="27" width="2.5703125" style="17" customWidth="1"/>
    <col min="28" max="28" width="15.7109375" style="15" bestFit="1" customWidth="1"/>
    <col min="29" max="32" width="15.7109375" style="15" customWidth="1"/>
    <col min="33" max="33" width="17.7109375" style="15" bestFit="1" customWidth="1"/>
    <col min="34" max="34" width="2.5703125" style="17" customWidth="1"/>
    <col min="35" max="35" width="15.7109375" style="15" bestFit="1" customWidth="1"/>
    <col min="36" max="39" width="15.7109375" style="15" customWidth="1"/>
    <col min="40" max="40" width="17.7109375" style="15" bestFit="1" customWidth="1"/>
    <col min="41" max="41" width="2.5703125" style="17" customWidth="1"/>
    <col min="42" max="42" width="8.85546875" style="15"/>
    <col min="43" max="43" width="12.5703125" style="15" bestFit="1" customWidth="1"/>
    <col min="44" max="44" width="8.85546875" style="15"/>
    <col min="45" max="45" width="13.140625" style="15" bestFit="1" customWidth="1"/>
    <col min="46" max="46" width="16" style="15" customWidth="1"/>
    <col min="47" max="16384" width="8.85546875" style="15"/>
  </cols>
  <sheetData>
    <row r="1" spans="1:47" x14ac:dyDescent="0.25">
      <c r="A1" s="1" t="s">
        <v>87</v>
      </c>
      <c r="B1" s="1"/>
      <c r="C1" s="1"/>
      <c r="D1" s="1"/>
      <c r="E1" s="1"/>
      <c r="F1" s="1"/>
      <c r="G1" s="1"/>
      <c r="H1" s="1"/>
      <c r="I1" s="1"/>
      <c r="J1" s="14" t="s">
        <v>86</v>
      </c>
      <c r="K1" s="1"/>
      <c r="L1" s="1"/>
      <c r="N1" s="1"/>
      <c r="O1" s="1"/>
      <c r="P1" s="1"/>
      <c r="Q1" s="14" t="s">
        <v>86</v>
      </c>
      <c r="R1" s="1"/>
      <c r="S1" s="1"/>
      <c r="U1" s="1"/>
      <c r="V1" s="1"/>
      <c r="W1" s="1"/>
      <c r="X1" s="14" t="s">
        <v>86</v>
      </c>
      <c r="Y1" s="1"/>
      <c r="Z1" s="1"/>
      <c r="AB1" s="1"/>
      <c r="AC1" s="1"/>
      <c r="AD1" s="1"/>
      <c r="AE1" s="14" t="s">
        <v>86</v>
      </c>
      <c r="AF1" s="1"/>
      <c r="AG1" s="1"/>
      <c r="AI1" s="1"/>
      <c r="AJ1" s="1"/>
      <c r="AK1" s="1"/>
      <c r="AL1" s="14" t="s">
        <v>86</v>
      </c>
      <c r="AM1" s="1"/>
      <c r="AN1" s="1"/>
    </row>
    <row r="2" spans="1:47" x14ac:dyDescent="0.25">
      <c r="A2" s="1" t="s">
        <v>88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1"/>
      <c r="O2" s="1"/>
      <c r="P2" s="1"/>
      <c r="Q2" s="1"/>
      <c r="R2" s="1"/>
      <c r="S2" s="1"/>
      <c r="U2" s="1"/>
      <c r="V2" s="1"/>
      <c r="W2" s="1"/>
      <c r="X2" s="1"/>
      <c r="Y2" s="1"/>
      <c r="Z2" s="1"/>
      <c r="AB2" s="1"/>
      <c r="AC2" s="1"/>
      <c r="AD2" s="1"/>
      <c r="AE2" s="1"/>
      <c r="AF2" s="1"/>
      <c r="AG2" s="1"/>
      <c r="AI2" s="1"/>
      <c r="AJ2" s="1"/>
      <c r="AK2" s="1"/>
      <c r="AL2" s="1"/>
      <c r="AM2" s="1"/>
      <c r="AN2" s="1"/>
    </row>
    <row r="3" spans="1:47" x14ac:dyDescent="0.25">
      <c r="A3" s="1" t="s">
        <v>89</v>
      </c>
      <c r="B3" s="1"/>
      <c r="C3" s="1"/>
      <c r="D3" s="1"/>
      <c r="E3" s="13"/>
      <c r="F3" s="1"/>
      <c r="G3" s="1"/>
      <c r="H3" s="1"/>
      <c r="I3" s="1"/>
      <c r="J3" s="1"/>
      <c r="K3" s="1"/>
      <c r="L3" s="1"/>
      <c r="N3" s="1"/>
      <c r="O3" s="1"/>
      <c r="P3" s="1"/>
      <c r="Q3" s="1"/>
      <c r="R3" s="1"/>
      <c r="S3" s="1"/>
      <c r="U3" s="1"/>
      <c r="V3" s="1"/>
      <c r="W3" s="1"/>
      <c r="X3" s="1"/>
      <c r="Y3" s="1"/>
      <c r="Z3" s="1"/>
      <c r="AB3" s="1"/>
      <c r="AC3" s="1"/>
      <c r="AD3" s="1"/>
      <c r="AE3" s="1"/>
      <c r="AF3" s="1"/>
      <c r="AG3" s="1"/>
      <c r="AI3" s="1"/>
      <c r="AJ3" s="1"/>
      <c r="AK3" s="1"/>
      <c r="AL3" s="1"/>
      <c r="AM3" s="1"/>
      <c r="AN3" s="1"/>
    </row>
    <row r="4" spans="1:47" x14ac:dyDescent="0.25">
      <c r="A4" s="13" t="s">
        <v>85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N4" s="1"/>
      <c r="O4" s="1"/>
      <c r="P4" s="1"/>
      <c r="Q4" s="1"/>
      <c r="R4" s="1"/>
      <c r="S4" s="1"/>
      <c r="U4" s="1"/>
      <c r="V4" s="1"/>
      <c r="W4" s="1"/>
      <c r="X4" s="1"/>
      <c r="Y4" s="1"/>
      <c r="Z4" s="1"/>
      <c r="AB4" s="1"/>
      <c r="AC4" s="1"/>
      <c r="AD4" s="1"/>
      <c r="AE4" s="1"/>
      <c r="AF4" s="1"/>
      <c r="AG4" s="1"/>
      <c r="AI4" s="1"/>
      <c r="AJ4" s="1"/>
      <c r="AK4" s="1"/>
      <c r="AL4" s="1"/>
      <c r="AM4" s="1"/>
      <c r="AN4" s="1"/>
    </row>
    <row r="5" spans="1:47" ht="15.75" thickBot="1" x14ac:dyDescent="0.3">
      <c r="A5" s="1" t="s">
        <v>84</v>
      </c>
      <c r="B5" s="1"/>
      <c r="C5" s="1"/>
      <c r="D5" s="12"/>
      <c r="E5" s="1"/>
      <c r="F5" s="1"/>
      <c r="G5" s="1"/>
      <c r="H5" s="1"/>
      <c r="I5" s="1"/>
      <c r="J5" s="1"/>
      <c r="K5" s="1"/>
      <c r="L5" s="1"/>
      <c r="N5" s="1"/>
      <c r="O5" s="1"/>
      <c r="P5" s="1"/>
      <c r="Q5" s="1"/>
      <c r="R5" s="1"/>
      <c r="S5" s="1"/>
      <c r="U5" s="1"/>
      <c r="V5" s="1"/>
      <c r="W5" s="1"/>
      <c r="X5" s="1"/>
      <c r="Y5" s="1"/>
      <c r="Z5" s="1"/>
      <c r="AB5" s="1"/>
      <c r="AC5" s="1"/>
      <c r="AD5" s="1"/>
      <c r="AE5" s="1"/>
      <c r="AF5" s="1"/>
      <c r="AG5" s="1"/>
      <c r="AI5" s="1"/>
      <c r="AJ5" s="1"/>
      <c r="AK5" s="1"/>
      <c r="AL5" s="1"/>
      <c r="AM5" s="1"/>
      <c r="AN5" s="1"/>
    </row>
    <row r="6" spans="1:47" ht="15.75" thickBot="1" x14ac:dyDescent="0.3">
      <c r="A6" s="1"/>
      <c r="B6" s="1"/>
      <c r="C6" s="1"/>
      <c r="D6" s="1"/>
      <c r="E6" s="1"/>
      <c r="F6" s="1"/>
      <c r="G6" s="27" t="s">
        <v>142</v>
      </c>
      <c r="H6" s="28"/>
      <c r="I6" s="28"/>
      <c r="J6" s="28"/>
      <c r="K6" s="28"/>
      <c r="L6" s="29"/>
      <c r="N6" s="27" t="s">
        <v>193</v>
      </c>
      <c r="O6" s="28"/>
      <c r="P6" s="28"/>
      <c r="Q6" s="28"/>
      <c r="R6" s="28"/>
      <c r="S6" s="29"/>
      <c r="U6" s="27" t="s">
        <v>225</v>
      </c>
      <c r="V6" s="28"/>
      <c r="W6" s="28"/>
      <c r="X6" s="28"/>
      <c r="Y6" s="28"/>
      <c r="Z6" s="29"/>
      <c r="AB6" s="27" t="s">
        <v>226</v>
      </c>
      <c r="AC6" s="28"/>
      <c r="AD6" s="28"/>
      <c r="AE6" s="28"/>
      <c r="AF6" s="28"/>
      <c r="AG6" s="29"/>
      <c r="AI6" s="27" t="s">
        <v>294</v>
      </c>
      <c r="AJ6" s="28"/>
      <c r="AK6" s="28"/>
      <c r="AL6" s="28"/>
      <c r="AM6" s="28"/>
      <c r="AN6" s="29"/>
      <c r="AP6" s="27" t="s">
        <v>319</v>
      </c>
      <c r="AQ6" s="28"/>
      <c r="AR6" s="28"/>
      <c r="AS6" s="28"/>
      <c r="AT6" s="28"/>
      <c r="AU6" s="29"/>
    </row>
    <row r="7" spans="1:47" ht="15.75" thickBot="1" x14ac:dyDescent="0.3">
      <c r="A7" s="2" t="s">
        <v>0</v>
      </c>
      <c r="B7" s="2" t="s">
        <v>1</v>
      </c>
      <c r="C7" s="2"/>
      <c r="D7" s="2" t="s">
        <v>2</v>
      </c>
      <c r="E7" s="2" t="s">
        <v>3</v>
      </c>
      <c r="F7" s="2"/>
      <c r="G7" s="2" t="s">
        <v>4</v>
      </c>
      <c r="H7" s="2" t="s">
        <v>5</v>
      </c>
      <c r="I7" s="2" t="s">
        <v>6</v>
      </c>
      <c r="J7" s="2" t="s">
        <v>7</v>
      </c>
      <c r="K7" s="2" t="s">
        <v>8</v>
      </c>
      <c r="L7" s="2" t="s">
        <v>9</v>
      </c>
      <c r="N7" s="2" t="s">
        <v>4</v>
      </c>
      <c r="O7" s="2" t="s">
        <v>5</v>
      </c>
      <c r="P7" s="2" t="s">
        <v>6</v>
      </c>
      <c r="Q7" s="2" t="s">
        <v>7</v>
      </c>
      <c r="R7" s="2" t="s">
        <v>8</v>
      </c>
      <c r="S7" s="2" t="s">
        <v>9</v>
      </c>
      <c r="U7" s="2" t="s">
        <v>4</v>
      </c>
      <c r="V7" s="2" t="s">
        <v>5</v>
      </c>
      <c r="W7" s="2" t="s">
        <v>6</v>
      </c>
      <c r="X7" s="2" t="s">
        <v>7</v>
      </c>
      <c r="Y7" s="2" t="s">
        <v>8</v>
      </c>
      <c r="Z7" s="2" t="s">
        <v>9</v>
      </c>
      <c r="AB7" s="2" t="s">
        <v>4</v>
      </c>
      <c r="AC7" s="2" t="s">
        <v>5</v>
      </c>
      <c r="AD7" s="2" t="s">
        <v>6</v>
      </c>
      <c r="AE7" s="2" t="s">
        <v>7</v>
      </c>
      <c r="AF7" s="2" t="s">
        <v>8</v>
      </c>
      <c r="AG7" s="2" t="s">
        <v>9</v>
      </c>
      <c r="AI7" s="2" t="s">
        <v>4</v>
      </c>
      <c r="AJ7" s="2" t="s">
        <v>5</v>
      </c>
      <c r="AK7" s="2" t="s">
        <v>6</v>
      </c>
      <c r="AL7" s="2" t="s">
        <v>7</v>
      </c>
      <c r="AM7" s="2" t="s">
        <v>8</v>
      </c>
      <c r="AN7" s="2" t="s">
        <v>9</v>
      </c>
      <c r="AP7" s="2" t="s">
        <v>4</v>
      </c>
      <c r="AQ7" s="2" t="s">
        <v>5</v>
      </c>
      <c r="AR7" s="2" t="s">
        <v>6</v>
      </c>
      <c r="AS7" s="2" t="s">
        <v>7</v>
      </c>
      <c r="AT7" s="2" t="s">
        <v>8</v>
      </c>
      <c r="AU7" s="2" t="s">
        <v>9</v>
      </c>
    </row>
    <row r="8" spans="1:47" ht="15.75" thickTop="1" x14ac:dyDescent="0.25"/>
    <row r="9" spans="1:47" x14ac:dyDescent="0.25">
      <c r="A9" s="3">
        <v>502060</v>
      </c>
      <c r="B9" s="3" t="s">
        <v>90</v>
      </c>
      <c r="D9" s="4" t="s">
        <v>10</v>
      </c>
      <c r="E9" s="3" t="s">
        <v>11</v>
      </c>
      <c r="F9" s="3"/>
      <c r="G9" s="5" t="s">
        <v>109</v>
      </c>
      <c r="H9" s="5" t="s">
        <v>110</v>
      </c>
      <c r="I9" s="5" t="s">
        <v>111</v>
      </c>
      <c r="J9" s="6">
        <v>58</v>
      </c>
      <c r="K9" s="7">
        <v>435000</v>
      </c>
      <c r="L9" s="8"/>
      <c r="N9" s="5" t="s">
        <v>144</v>
      </c>
      <c r="O9" s="5" t="s">
        <v>145</v>
      </c>
      <c r="P9" s="5" t="s">
        <v>146</v>
      </c>
      <c r="Q9" s="25">
        <v>56.1</v>
      </c>
      <c r="R9" s="26">
        <v>420750</v>
      </c>
      <c r="S9" s="8" t="s">
        <v>147</v>
      </c>
      <c r="U9" s="5"/>
      <c r="V9" s="5"/>
      <c r="W9" s="5"/>
      <c r="X9" s="6"/>
      <c r="Y9" s="7">
        <v>0</v>
      </c>
      <c r="Z9" s="8"/>
      <c r="AB9" s="5"/>
      <c r="AC9" s="5"/>
      <c r="AD9" s="5"/>
      <c r="AE9" s="6"/>
      <c r="AF9" s="7">
        <v>0</v>
      </c>
      <c r="AG9" s="8"/>
      <c r="AI9" s="5" t="s">
        <v>255</v>
      </c>
      <c r="AJ9" s="5" t="s">
        <v>256</v>
      </c>
      <c r="AK9" s="5" t="s">
        <v>257</v>
      </c>
      <c r="AL9" s="6">
        <v>57.99</v>
      </c>
      <c r="AM9" s="7">
        <v>434925</v>
      </c>
      <c r="AN9" s="8"/>
      <c r="AP9" s="5"/>
      <c r="AQ9" s="5"/>
      <c r="AR9" s="5"/>
      <c r="AS9" s="6"/>
      <c r="AT9" s="7"/>
      <c r="AU9" s="8"/>
    </row>
    <row r="10" spans="1:47" x14ac:dyDescent="0.25">
      <c r="C10" s="9" t="s">
        <v>12</v>
      </c>
    </row>
    <row r="11" spans="1:47" x14ac:dyDescent="0.25">
      <c r="A11" s="3">
        <v>502330</v>
      </c>
      <c r="B11" s="3">
        <v>7700</v>
      </c>
      <c r="D11" s="4" t="s">
        <v>13</v>
      </c>
      <c r="E11" s="3" t="s">
        <v>14</v>
      </c>
      <c r="F11" s="3"/>
      <c r="G11" s="5" t="s">
        <v>112</v>
      </c>
      <c r="H11" s="5" t="s">
        <v>113</v>
      </c>
      <c r="I11" s="5" t="s">
        <v>114</v>
      </c>
      <c r="J11" s="6">
        <v>44.05</v>
      </c>
      <c r="K11" s="7">
        <v>339185</v>
      </c>
      <c r="L11" s="8"/>
      <c r="N11" s="5" t="s">
        <v>148</v>
      </c>
      <c r="O11" s="5" t="s">
        <v>149</v>
      </c>
      <c r="P11" s="5" t="s">
        <v>150</v>
      </c>
      <c r="Q11" s="6">
        <v>44.1</v>
      </c>
      <c r="R11" s="7">
        <v>339570</v>
      </c>
      <c r="S11" s="8"/>
      <c r="U11" s="5"/>
      <c r="V11" s="5"/>
      <c r="W11" s="5"/>
      <c r="X11" s="6"/>
      <c r="Y11" s="7">
        <v>0</v>
      </c>
      <c r="Z11" s="8"/>
      <c r="AB11" s="5"/>
      <c r="AC11" s="5"/>
      <c r="AD11" s="5"/>
      <c r="AE11" s="6"/>
      <c r="AF11" s="7">
        <v>0</v>
      </c>
      <c r="AG11" s="8"/>
      <c r="AI11" s="5" t="s">
        <v>258</v>
      </c>
      <c r="AJ11" s="5" t="s">
        <v>259</v>
      </c>
      <c r="AK11" s="5" t="s">
        <v>260</v>
      </c>
      <c r="AL11" s="25">
        <v>42.9</v>
      </c>
      <c r="AM11" s="26">
        <v>330330</v>
      </c>
      <c r="AN11" s="8"/>
      <c r="AP11" s="5"/>
      <c r="AQ11" s="5"/>
      <c r="AR11" s="5"/>
      <c r="AS11" s="6"/>
      <c r="AT11" s="7"/>
      <c r="AU11" s="8"/>
    </row>
    <row r="12" spans="1:47" x14ac:dyDescent="0.25">
      <c r="C12" s="9" t="s">
        <v>15</v>
      </c>
    </row>
    <row r="13" spans="1:47" x14ac:dyDescent="0.25">
      <c r="A13" s="3">
        <v>503150</v>
      </c>
      <c r="B13" s="3">
        <v>2000</v>
      </c>
      <c r="D13" s="4" t="s">
        <v>16</v>
      </c>
      <c r="E13" s="3" t="s">
        <v>17</v>
      </c>
      <c r="F13" s="3"/>
      <c r="G13" s="5"/>
      <c r="H13" s="5"/>
      <c r="I13" s="5"/>
      <c r="J13" s="6">
        <v>0</v>
      </c>
      <c r="K13" s="7">
        <v>0</v>
      </c>
      <c r="L13" s="8"/>
      <c r="N13" s="5" t="s">
        <v>151</v>
      </c>
      <c r="O13" s="5" t="s">
        <v>152</v>
      </c>
      <c r="P13" s="5" t="s">
        <v>153</v>
      </c>
      <c r="Q13" s="6">
        <v>65.95</v>
      </c>
      <c r="R13" s="7">
        <v>131900</v>
      </c>
      <c r="S13" s="8"/>
      <c r="U13" s="5"/>
      <c r="V13" s="5"/>
      <c r="W13" s="5"/>
      <c r="X13" s="6"/>
      <c r="Y13" s="7">
        <v>0</v>
      </c>
      <c r="Z13" s="8"/>
      <c r="AB13" s="5"/>
      <c r="AC13" s="5"/>
      <c r="AD13" s="5"/>
      <c r="AE13" s="6"/>
      <c r="AF13" s="7">
        <v>0</v>
      </c>
      <c r="AG13" s="8"/>
      <c r="AI13" s="5" t="s">
        <v>261</v>
      </c>
      <c r="AJ13" s="5" t="s">
        <v>259</v>
      </c>
      <c r="AK13" s="5" t="s">
        <v>262</v>
      </c>
      <c r="AL13" s="25">
        <v>56.26</v>
      </c>
      <c r="AM13" s="26">
        <v>112520</v>
      </c>
      <c r="AN13" s="8"/>
      <c r="AP13" s="5"/>
      <c r="AQ13" s="5"/>
      <c r="AR13" s="5"/>
      <c r="AS13" s="6"/>
      <c r="AT13" s="7"/>
      <c r="AU13" s="8"/>
    </row>
    <row r="14" spans="1:47" x14ac:dyDescent="0.25">
      <c r="C14" s="9" t="s">
        <v>18</v>
      </c>
    </row>
    <row r="15" spans="1:47" x14ac:dyDescent="0.25">
      <c r="A15" s="3">
        <v>504010</v>
      </c>
      <c r="B15" s="3">
        <v>7500</v>
      </c>
      <c r="D15" s="4" t="s">
        <v>19</v>
      </c>
      <c r="E15" s="3" t="s">
        <v>20</v>
      </c>
      <c r="F15" s="3"/>
      <c r="G15" s="5" t="s">
        <v>115</v>
      </c>
      <c r="H15" s="5" t="s">
        <v>116</v>
      </c>
      <c r="I15" s="5" t="s">
        <v>117</v>
      </c>
      <c r="J15" s="6">
        <v>41.03</v>
      </c>
      <c r="K15" s="7">
        <v>307725</v>
      </c>
      <c r="L15" s="8"/>
      <c r="N15" s="5" t="s">
        <v>154</v>
      </c>
      <c r="O15" s="5" t="s">
        <v>155</v>
      </c>
      <c r="P15" s="5" t="s">
        <v>156</v>
      </c>
      <c r="Q15" s="25">
        <v>39.79</v>
      </c>
      <c r="R15" s="26">
        <v>298425</v>
      </c>
      <c r="S15" s="8"/>
      <c r="U15" s="5"/>
      <c r="V15" s="5"/>
      <c r="W15" s="5"/>
      <c r="X15" s="6"/>
      <c r="Y15" s="7">
        <v>0</v>
      </c>
      <c r="Z15" s="8"/>
      <c r="AB15" s="5"/>
      <c r="AC15" s="5"/>
      <c r="AD15" s="5"/>
      <c r="AE15" s="6"/>
      <c r="AF15" s="7">
        <v>0</v>
      </c>
      <c r="AG15" s="8"/>
      <c r="AI15" s="5" t="s">
        <v>263</v>
      </c>
      <c r="AJ15" s="5" t="s">
        <v>259</v>
      </c>
      <c r="AK15" s="5" t="s">
        <v>264</v>
      </c>
      <c r="AL15" s="6">
        <v>64.75</v>
      </c>
      <c r="AM15" s="7">
        <v>485625</v>
      </c>
      <c r="AN15" s="8"/>
      <c r="AP15" s="5"/>
      <c r="AQ15" s="5"/>
      <c r="AR15" s="5"/>
      <c r="AS15" s="6"/>
      <c r="AT15" s="7"/>
      <c r="AU15" s="8"/>
    </row>
    <row r="16" spans="1:47" x14ac:dyDescent="0.25">
      <c r="C16" s="9" t="s">
        <v>21</v>
      </c>
    </row>
    <row r="17" spans="1:48" x14ac:dyDescent="0.25">
      <c r="A17" s="3">
        <v>505040</v>
      </c>
      <c r="B17" s="3" t="s">
        <v>91</v>
      </c>
      <c r="D17" s="4" t="s">
        <v>22</v>
      </c>
      <c r="E17" s="3" t="s">
        <v>23</v>
      </c>
      <c r="F17" s="3"/>
      <c r="G17" s="5" t="s">
        <v>118</v>
      </c>
      <c r="H17" s="5" t="s">
        <v>119</v>
      </c>
      <c r="I17" s="5" t="s">
        <v>120</v>
      </c>
      <c r="J17" s="6">
        <v>31.16</v>
      </c>
      <c r="K17" s="7">
        <v>19475</v>
      </c>
      <c r="L17" s="8"/>
      <c r="N17" s="5" t="s">
        <v>157</v>
      </c>
      <c r="O17" s="5" t="s">
        <v>158</v>
      </c>
      <c r="P17" s="5" t="s">
        <v>159</v>
      </c>
      <c r="Q17" s="6">
        <v>27.25</v>
      </c>
      <c r="R17" s="7">
        <v>17031.25</v>
      </c>
      <c r="S17" s="8"/>
      <c r="U17" s="5"/>
      <c r="V17" s="5"/>
      <c r="W17" s="5"/>
      <c r="X17" s="6"/>
      <c r="Y17" s="7">
        <v>0</v>
      </c>
      <c r="Z17" s="8"/>
      <c r="AB17" s="5"/>
      <c r="AC17" s="5"/>
      <c r="AD17" s="5"/>
      <c r="AE17" s="6"/>
      <c r="AF17" s="7">
        <v>0</v>
      </c>
      <c r="AG17" s="8"/>
      <c r="AI17" s="5" t="s">
        <v>265</v>
      </c>
      <c r="AJ17" s="5" t="s">
        <v>266</v>
      </c>
      <c r="AK17" s="5" t="s">
        <v>267</v>
      </c>
      <c r="AL17" s="6">
        <v>45</v>
      </c>
      <c r="AM17" s="7">
        <v>28125</v>
      </c>
      <c r="AN17" s="8"/>
      <c r="AP17" s="5"/>
      <c r="AQ17" s="5"/>
      <c r="AR17" s="5"/>
      <c r="AS17" s="6"/>
      <c r="AT17" s="7"/>
      <c r="AU17" s="8"/>
      <c r="AV17" s="20" t="s">
        <v>295</v>
      </c>
    </row>
    <row r="18" spans="1:48" x14ac:dyDescent="0.25">
      <c r="C18" s="9" t="s">
        <v>24</v>
      </c>
    </row>
    <row r="19" spans="1:48" x14ac:dyDescent="0.25">
      <c r="A19" s="3">
        <v>510220</v>
      </c>
      <c r="B19" s="3" t="s">
        <v>92</v>
      </c>
      <c r="D19" s="4" t="s">
        <v>25</v>
      </c>
      <c r="E19" s="3" t="s">
        <v>26</v>
      </c>
      <c r="F19" s="3"/>
      <c r="G19" s="5" t="s">
        <v>121</v>
      </c>
      <c r="H19" s="5" t="s">
        <v>122</v>
      </c>
      <c r="I19" s="5" t="s">
        <v>123</v>
      </c>
      <c r="J19" s="6">
        <v>5.25</v>
      </c>
      <c r="K19" s="7">
        <v>12600</v>
      </c>
      <c r="L19" s="19" t="s">
        <v>296</v>
      </c>
      <c r="N19" s="5" t="s">
        <v>160</v>
      </c>
      <c r="O19" s="5" t="s">
        <v>161</v>
      </c>
      <c r="P19" s="5" t="s">
        <v>162</v>
      </c>
      <c r="Q19" s="6">
        <v>5.16</v>
      </c>
      <c r="R19" s="7">
        <v>12384</v>
      </c>
      <c r="S19" s="19" t="s">
        <v>297</v>
      </c>
      <c r="U19" s="5"/>
      <c r="V19" s="5"/>
      <c r="W19" s="5"/>
      <c r="X19" s="6"/>
      <c r="Y19" s="7">
        <v>0</v>
      </c>
      <c r="Z19" s="8"/>
      <c r="AB19" s="5" t="s">
        <v>227</v>
      </c>
      <c r="AC19" s="5"/>
      <c r="AD19" s="5" t="s">
        <v>228</v>
      </c>
      <c r="AE19" s="25">
        <v>4.0199999999999996</v>
      </c>
      <c r="AF19" s="26">
        <v>9647.9999999999982</v>
      </c>
      <c r="AG19" s="19" t="s">
        <v>298</v>
      </c>
      <c r="AI19" s="5" t="s">
        <v>268</v>
      </c>
      <c r="AJ19" s="5" t="s">
        <v>269</v>
      </c>
      <c r="AK19" s="5" t="s">
        <v>270</v>
      </c>
      <c r="AL19" s="6">
        <v>7.2</v>
      </c>
      <c r="AM19" s="7">
        <v>17280</v>
      </c>
      <c r="AN19" s="19" t="s">
        <v>299</v>
      </c>
      <c r="AP19" s="5"/>
      <c r="AQ19" s="5"/>
      <c r="AR19" s="5"/>
      <c r="AS19" s="6"/>
      <c r="AT19" s="7"/>
      <c r="AU19" s="8"/>
    </row>
    <row r="20" spans="1:48" x14ac:dyDescent="0.25">
      <c r="C20" s="9" t="s">
        <v>27</v>
      </c>
    </row>
    <row r="21" spans="1:48" x14ac:dyDescent="0.25">
      <c r="A21" s="3">
        <v>515007</v>
      </c>
      <c r="B21" s="3" t="s">
        <v>93</v>
      </c>
      <c r="D21" s="4" t="s">
        <v>28</v>
      </c>
      <c r="E21" s="3" t="s">
        <v>29</v>
      </c>
      <c r="F21" s="3"/>
      <c r="G21" s="5"/>
      <c r="H21" s="5"/>
      <c r="I21" s="5"/>
      <c r="J21" s="6">
        <v>0</v>
      </c>
      <c r="K21" s="7">
        <v>0</v>
      </c>
      <c r="L21" s="8"/>
      <c r="N21" s="5"/>
      <c r="O21" s="5"/>
      <c r="P21" s="5"/>
      <c r="Q21" s="6"/>
      <c r="R21" s="7">
        <v>0</v>
      </c>
      <c r="S21" s="8"/>
      <c r="U21" s="5" t="s">
        <v>194</v>
      </c>
      <c r="V21" s="5" t="s">
        <v>195</v>
      </c>
      <c r="W21" s="5" t="s">
        <v>196</v>
      </c>
      <c r="X21" s="25">
        <v>21.65</v>
      </c>
      <c r="Y21" s="26">
        <v>433</v>
      </c>
      <c r="Z21" s="8"/>
      <c r="AB21" s="5" t="s">
        <v>229</v>
      </c>
      <c r="AC21" s="5"/>
      <c r="AD21" s="5" t="s">
        <v>230</v>
      </c>
      <c r="AE21" s="6">
        <v>24.81</v>
      </c>
      <c r="AF21" s="7">
        <v>496.2</v>
      </c>
      <c r="AG21" s="8"/>
      <c r="AI21" s="5" t="s">
        <v>271</v>
      </c>
      <c r="AJ21" s="5"/>
      <c r="AK21" s="5"/>
      <c r="AL21" s="6"/>
      <c r="AM21" s="7">
        <v>0</v>
      </c>
      <c r="AN21" s="8"/>
      <c r="AP21" s="5"/>
      <c r="AQ21" s="5"/>
      <c r="AR21" s="5"/>
      <c r="AS21" s="6"/>
      <c r="AT21" s="7">
        <f>AK21 * AS21</f>
        <v>0</v>
      </c>
      <c r="AU21" s="8"/>
    </row>
    <row r="22" spans="1:48" x14ac:dyDescent="0.25">
      <c r="C22" s="9" t="s">
        <v>30</v>
      </c>
    </row>
    <row r="23" spans="1:48" x14ac:dyDescent="0.25">
      <c r="A23" s="3">
        <v>515024</v>
      </c>
      <c r="B23" s="3" t="s">
        <v>94</v>
      </c>
      <c r="D23" s="4" t="s">
        <v>31</v>
      </c>
      <c r="E23" s="3" t="s">
        <v>32</v>
      </c>
      <c r="F23" s="3"/>
      <c r="G23" s="5"/>
      <c r="H23" s="5"/>
      <c r="I23" s="5"/>
      <c r="J23" s="6">
        <v>0</v>
      </c>
      <c r="K23" s="7">
        <v>0</v>
      </c>
      <c r="L23" s="8"/>
      <c r="N23" s="5" t="s">
        <v>163</v>
      </c>
      <c r="O23" s="5" t="s">
        <v>164</v>
      </c>
      <c r="P23" s="5" t="s">
        <v>165</v>
      </c>
      <c r="Q23" s="6">
        <v>29.82</v>
      </c>
      <c r="R23" s="7">
        <v>17892</v>
      </c>
      <c r="S23" s="19" t="s">
        <v>300</v>
      </c>
      <c r="U23" s="5" t="s">
        <v>197</v>
      </c>
      <c r="V23" s="5" t="s">
        <v>198</v>
      </c>
      <c r="W23" s="5" t="s">
        <v>199</v>
      </c>
      <c r="X23" s="25">
        <v>43.99</v>
      </c>
      <c r="Y23" s="26">
        <v>26394</v>
      </c>
      <c r="Z23" s="18" t="s">
        <v>318</v>
      </c>
      <c r="AB23" s="5"/>
      <c r="AC23" s="5"/>
      <c r="AD23" s="5"/>
      <c r="AE23" s="6"/>
      <c r="AF23" s="7">
        <v>0</v>
      </c>
      <c r="AG23" s="8"/>
      <c r="AI23" s="5" t="s">
        <v>271</v>
      </c>
      <c r="AJ23" s="5"/>
      <c r="AK23" s="5"/>
      <c r="AL23" s="6"/>
      <c r="AM23" s="7">
        <v>0</v>
      </c>
      <c r="AN23" s="8"/>
      <c r="AP23" s="5"/>
      <c r="AQ23" s="5"/>
      <c r="AR23" s="5"/>
      <c r="AS23" s="6"/>
      <c r="AT23" s="7">
        <f>AK23 * AS23</f>
        <v>0</v>
      </c>
      <c r="AU23" s="8"/>
    </row>
    <row r="24" spans="1:48" x14ac:dyDescent="0.25">
      <c r="C24" s="9" t="s">
        <v>33</v>
      </c>
    </row>
    <row r="25" spans="1:48" x14ac:dyDescent="0.25">
      <c r="A25" s="3">
        <v>515110</v>
      </c>
      <c r="B25" s="3" t="s">
        <v>96</v>
      </c>
      <c r="D25" s="4" t="s">
        <v>34</v>
      </c>
      <c r="E25" s="3" t="s">
        <v>35</v>
      </c>
      <c r="F25" s="3"/>
      <c r="G25" s="5" t="s">
        <v>124</v>
      </c>
      <c r="H25" s="5" t="s">
        <v>125</v>
      </c>
      <c r="I25" s="5" t="s">
        <v>126</v>
      </c>
      <c r="J25" s="6">
        <v>48.89</v>
      </c>
      <c r="K25" s="7">
        <v>1955.6</v>
      </c>
      <c r="L25" s="8" t="s">
        <v>127</v>
      </c>
      <c r="N25" s="5" t="s">
        <v>166</v>
      </c>
      <c r="O25" s="5" t="s">
        <v>167</v>
      </c>
      <c r="P25" s="5" t="s">
        <v>168</v>
      </c>
      <c r="Q25" s="6">
        <v>33.479999999999997</v>
      </c>
      <c r="R25" s="7">
        <v>1339.1999999999998</v>
      </c>
      <c r="S25" s="19" t="s">
        <v>301</v>
      </c>
      <c r="U25" s="5" t="s">
        <v>200</v>
      </c>
      <c r="V25" s="5" t="s">
        <v>201</v>
      </c>
      <c r="W25" s="5" t="s">
        <v>199</v>
      </c>
      <c r="X25" s="25">
        <v>37.75</v>
      </c>
      <c r="Y25" s="26">
        <v>1510</v>
      </c>
      <c r="Z25" s="8"/>
      <c r="AB25" s="5"/>
      <c r="AC25" s="5"/>
      <c r="AD25" s="5"/>
      <c r="AE25" s="6"/>
      <c r="AF25" s="7">
        <v>0</v>
      </c>
      <c r="AG25" s="8"/>
      <c r="AI25" s="5" t="s">
        <v>271</v>
      </c>
      <c r="AJ25" s="5"/>
      <c r="AK25" s="5"/>
      <c r="AL25" s="6"/>
      <c r="AM25" s="7">
        <v>0</v>
      </c>
      <c r="AN25" s="8"/>
      <c r="AP25" s="5"/>
      <c r="AQ25" s="5"/>
      <c r="AR25" s="5"/>
      <c r="AS25" s="6"/>
      <c r="AT25" s="7">
        <f>AK25 * AS25</f>
        <v>0</v>
      </c>
      <c r="AU25" s="8"/>
    </row>
    <row r="26" spans="1:48" x14ac:dyDescent="0.25">
      <c r="C26" s="9" t="s">
        <v>36</v>
      </c>
    </row>
    <row r="27" spans="1:48" x14ac:dyDescent="0.25">
      <c r="A27" s="3">
        <v>515160</v>
      </c>
      <c r="B27" s="3" t="s">
        <v>98</v>
      </c>
      <c r="D27" s="4" t="s">
        <v>38</v>
      </c>
      <c r="E27" s="3" t="s">
        <v>39</v>
      </c>
      <c r="F27" s="3"/>
      <c r="G27" s="5"/>
      <c r="H27" s="5"/>
      <c r="I27" s="5"/>
      <c r="J27" s="6">
        <v>0</v>
      </c>
      <c r="K27" s="7">
        <v>0</v>
      </c>
      <c r="L27" s="8"/>
      <c r="N27" s="5"/>
      <c r="O27" s="5"/>
      <c r="P27" s="5"/>
      <c r="Q27" s="6"/>
      <c r="R27" s="7">
        <v>0</v>
      </c>
      <c r="S27" s="8"/>
      <c r="U27" s="5"/>
      <c r="V27" s="5"/>
      <c r="W27" s="5"/>
      <c r="X27" s="25"/>
      <c r="Y27" s="7">
        <v>0</v>
      </c>
      <c r="Z27" s="8"/>
      <c r="AB27" s="5" t="s">
        <v>231</v>
      </c>
      <c r="AC27" s="5"/>
      <c r="AD27" s="5" t="s">
        <v>39</v>
      </c>
      <c r="AE27" s="25">
        <v>43.88</v>
      </c>
      <c r="AF27" s="26">
        <v>2194</v>
      </c>
      <c r="AG27" s="8"/>
      <c r="AI27" s="5" t="s">
        <v>271</v>
      </c>
      <c r="AJ27" s="5"/>
      <c r="AK27" s="5"/>
      <c r="AL27" s="6"/>
      <c r="AM27" s="7">
        <v>0</v>
      </c>
      <c r="AN27" s="8"/>
      <c r="AP27" s="5"/>
      <c r="AQ27" s="5"/>
      <c r="AR27" s="5"/>
      <c r="AS27" s="6"/>
      <c r="AT27" s="7">
        <f>AK27 * AS27</f>
        <v>0</v>
      </c>
      <c r="AU27" s="8"/>
    </row>
    <row r="28" spans="1:48" x14ac:dyDescent="0.25">
      <c r="C28" s="9" t="s">
        <v>40</v>
      </c>
    </row>
    <row r="29" spans="1:48" x14ac:dyDescent="0.25">
      <c r="A29" s="3">
        <v>515170</v>
      </c>
      <c r="B29" s="3" t="s">
        <v>99</v>
      </c>
      <c r="D29" s="4" t="s">
        <v>41</v>
      </c>
      <c r="E29" s="3" t="s">
        <v>42</v>
      </c>
      <c r="F29" s="3"/>
      <c r="G29" s="5" t="s">
        <v>128</v>
      </c>
      <c r="H29" s="5" t="s">
        <v>129</v>
      </c>
      <c r="I29" s="5" t="s">
        <v>130</v>
      </c>
      <c r="J29" s="6">
        <v>6.71</v>
      </c>
      <c r="K29" s="7">
        <v>13420</v>
      </c>
      <c r="L29" s="8"/>
      <c r="N29" s="5" t="s">
        <v>169</v>
      </c>
      <c r="O29" s="5" t="s">
        <v>170</v>
      </c>
      <c r="P29" s="5" t="s">
        <v>171</v>
      </c>
      <c r="Q29" s="6">
        <v>5.99</v>
      </c>
      <c r="R29" s="7">
        <v>11980</v>
      </c>
      <c r="S29" s="8"/>
      <c r="U29" s="5" t="s">
        <v>202</v>
      </c>
      <c r="V29" s="5" t="s">
        <v>203</v>
      </c>
      <c r="W29" s="5" t="s">
        <v>199</v>
      </c>
      <c r="X29" s="31">
        <v>4.92</v>
      </c>
      <c r="Y29" s="32">
        <v>9840</v>
      </c>
      <c r="Z29" s="8"/>
      <c r="AB29" s="5" t="s">
        <v>232</v>
      </c>
      <c r="AC29" s="5"/>
      <c r="AD29" s="5" t="s">
        <v>233</v>
      </c>
      <c r="AE29" s="6">
        <v>6.24</v>
      </c>
      <c r="AF29" s="7">
        <v>12480</v>
      </c>
      <c r="AG29" s="8"/>
      <c r="AI29" s="5" t="s">
        <v>272</v>
      </c>
      <c r="AJ29" s="5" t="s">
        <v>273</v>
      </c>
      <c r="AK29" s="5" t="s">
        <v>274</v>
      </c>
      <c r="AL29" s="6">
        <v>16.149999999999999</v>
      </c>
      <c r="AM29" s="7">
        <v>32299.999999999996</v>
      </c>
      <c r="AN29" s="8"/>
      <c r="AP29" s="5" t="s">
        <v>319</v>
      </c>
      <c r="AQ29" s="5" t="s">
        <v>320</v>
      </c>
      <c r="AR29" s="5" t="s">
        <v>321</v>
      </c>
      <c r="AS29" s="6">
        <v>4.9000000000000004</v>
      </c>
      <c r="AT29" s="30">
        <f>B29 * AS29</f>
        <v>9800</v>
      </c>
      <c r="AU29" s="8" t="s">
        <v>322</v>
      </c>
    </row>
    <row r="30" spans="1:48" x14ac:dyDescent="0.25">
      <c r="C30" s="9" t="s">
        <v>43</v>
      </c>
    </row>
    <row r="31" spans="1:48" ht="60" x14ac:dyDescent="0.25">
      <c r="A31" s="3">
        <v>515215</v>
      </c>
      <c r="B31" s="3" t="s">
        <v>93</v>
      </c>
      <c r="D31" s="4" t="s">
        <v>44</v>
      </c>
      <c r="E31" s="3" t="s">
        <v>37</v>
      </c>
      <c r="F31" s="3"/>
      <c r="G31" s="5"/>
      <c r="H31" s="5"/>
      <c r="I31" s="5"/>
      <c r="J31" s="6">
        <v>0</v>
      </c>
      <c r="K31" s="7">
        <v>0</v>
      </c>
      <c r="L31" s="8"/>
      <c r="N31" s="21" t="s">
        <v>172</v>
      </c>
      <c r="O31" s="5" t="s">
        <v>173</v>
      </c>
      <c r="P31" s="5" t="s">
        <v>171</v>
      </c>
      <c r="Q31" s="6">
        <v>26.61</v>
      </c>
      <c r="R31" s="7">
        <v>532.20000000000005</v>
      </c>
      <c r="S31" s="22" t="s">
        <v>302</v>
      </c>
      <c r="U31" s="5" t="s">
        <v>204</v>
      </c>
      <c r="V31" s="5" t="s">
        <v>205</v>
      </c>
      <c r="W31" s="5" t="s">
        <v>199</v>
      </c>
      <c r="X31" s="25">
        <v>72.48</v>
      </c>
      <c r="Y31" s="26">
        <v>1449.6000000000001</v>
      </c>
      <c r="Z31" s="8"/>
      <c r="AB31" s="5"/>
      <c r="AC31" s="5"/>
      <c r="AD31" s="5"/>
      <c r="AE31" s="6"/>
      <c r="AF31" s="7">
        <v>0</v>
      </c>
      <c r="AG31" s="8"/>
      <c r="AI31" s="5" t="s">
        <v>271</v>
      </c>
      <c r="AJ31" s="5"/>
      <c r="AK31" s="5"/>
      <c r="AL31" s="6"/>
      <c r="AM31" s="7">
        <v>0</v>
      </c>
      <c r="AN31" s="8"/>
      <c r="AP31" s="5"/>
      <c r="AQ31" s="5"/>
      <c r="AR31" s="5"/>
      <c r="AS31" s="6"/>
      <c r="AT31" s="7"/>
      <c r="AU31" s="8"/>
    </row>
    <row r="32" spans="1:48" x14ac:dyDescent="0.25">
      <c r="C32" s="9" t="s">
        <v>45</v>
      </c>
    </row>
    <row r="33" spans="1:47" ht="30" x14ac:dyDescent="0.25">
      <c r="A33" s="3">
        <v>515260</v>
      </c>
      <c r="B33" s="3" t="s">
        <v>100</v>
      </c>
      <c r="D33" s="4" t="s">
        <v>46</v>
      </c>
      <c r="E33" s="3" t="s">
        <v>47</v>
      </c>
      <c r="F33" s="3"/>
      <c r="G33" s="5" t="s">
        <v>131</v>
      </c>
      <c r="H33" s="5" t="s">
        <v>132</v>
      </c>
      <c r="I33" s="5" t="s">
        <v>133</v>
      </c>
      <c r="J33" s="6">
        <v>31.69</v>
      </c>
      <c r="K33" s="7">
        <v>34859</v>
      </c>
      <c r="L33" s="23" t="s">
        <v>303</v>
      </c>
      <c r="N33" s="5" t="s">
        <v>174</v>
      </c>
      <c r="O33" s="5" t="s">
        <v>175</v>
      </c>
      <c r="P33" s="5" t="s">
        <v>176</v>
      </c>
      <c r="Q33" s="6">
        <v>24.95</v>
      </c>
      <c r="R33" s="7">
        <v>27445</v>
      </c>
      <c r="S33" s="23" t="s">
        <v>304</v>
      </c>
      <c r="U33" s="5" t="s">
        <v>206</v>
      </c>
      <c r="V33" s="5" t="s">
        <v>207</v>
      </c>
      <c r="W33" s="5" t="s">
        <v>208</v>
      </c>
      <c r="X33" s="25">
        <v>21.43</v>
      </c>
      <c r="Y33" s="26">
        <v>23573</v>
      </c>
      <c r="Z33" s="18" t="s">
        <v>317</v>
      </c>
      <c r="AB33" s="5" t="s">
        <v>234</v>
      </c>
      <c r="AC33" s="5"/>
      <c r="AD33" s="5" t="s">
        <v>235</v>
      </c>
      <c r="AE33" s="6">
        <v>28.12</v>
      </c>
      <c r="AF33" s="7">
        <v>30932</v>
      </c>
      <c r="AG33" s="23" t="s">
        <v>305</v>
      </c>
      <c r="AI33" s="5" t="s">
        <v>271</v>
      </c>
      <c r="AJ33" s="5"/>
      <c r="AK33" s="5"/>
      <c r="AL33" s="6"/>
      <c r="AM33" s="7">
        <v>0</v>
      </c>
      <c r="AN33" s="8"/>
      <c r="AP33" s="5"/>
      <c r="AQ33" s="5"/>
      <c r="AR33" s="5"/>
      <c r="AS33" s="6"/>
      <c r="AT33" s="7"/>
      <c r="AU33" s="8"/>
    </row>
    <row r="34" spans="1:47" x14ac:dyDescent="0.25">
      <c r="C34" s="9" t="s">
        <v>48</v>
      </c>
    </row>
    <row r="35" spans="1:47" x14ac:dyDescent="0.25">
      <c r="A35" s="3">
        <v>515270</v>
      </c>
      <c r="B35" s="3" t="s">
        <v>101</v>
      </c>
      <c r="D35" s="4" t="s">
        <v>49</v>
      </c>
      <c r="E35" s="3" t="s">
        <v>50</v>
      </c>
      <c r="F35" s="3"/>
      <c r="G35" s="5" t="s">
        <v>134</v>
      </c>
      <c r="H35" s="5" t="s">
        <v>135</v>
      </c>
      <c r="I35" s="5" t="s">
        <v>136</v>
      </c>
      <c r="J35" s="6">
        <v>36.65</v>
      </c>
      <c r="K35" s="7">
        <v>23822.5</v>
      </c>
      <c r="L35" s="8"/>
      <c r="N35" s="5" t="s">
        <v>174</v>
      </c>
      <c r="O35" s="5" t="s">
        <v>177</v>
      </c>
      <c r="P35" s="5" t="s">
        <v>176</v>
      </c>
      <c r="Q35" s="6">
        <v>26.95</v>
      </c>
      <c r="R35" s="7">
        <v>17517.5</v>
      </c>
      <c r="S35" s="8"/>
      <c r="U35" s="5" t="s">
        <v>209</v>
      </c>
      <c r="V35" s="5" t="s">
        <v>210</v>
      </c>
      <c r="W35" s="5" t="s">
        <v>211</v>
      </c>
      <c r="X35" s="25">
        <v>21.81</v>
      </c>
      <c r="Y35" s="26">
        <v>14176.5</v>
      </c>
      <c r="Z35" s="8"/>
      <c r="AB35" s="5" t="s">
        <v>236</v>
      </c>
      <c r="AC35" s="5"/>
      <c r="AD35" s="5" t="s">
        <v>237</v>
      </c>
      <c r="AE35" s="6">
        <v>31.97</v>
      </c>
      <c r="AF35" s="7">
        <v>20780.5</v>
      </c>
      <c r="AG35" s="8"/>
      <c r="AI35" s="5" t="s">
        <v>271</v>
      </c>
      <c r="AJ35" s="5"/>
      <c r="AK35" s="5"/>
      <c r="AL35" s="6"/>
      <c r="AM35" s="7">
        <v>0</v>
      </c>
      <c r="AN35" s="8"/>
      <c r="AP35" s="5"/>
      <c r="AQ35" s="5"/>
      <c r="AR35" s="5"/>
      <c r="AS35" s="6"/>
      <c r="AT35" s="7"/>
      <c r="AU35" s="8"/>
    </row>
    <row r="36" spans="1:47" x14ac:dyDescent="0.25">
      <c r="C36" s="9" t="s">
        <v>51</v>
      </c>
    </row>
    <row r="37" spans="1:47" x14ac:dyDescent="0.25">
      <c r="A37" s="3">
        <v>515285</v>
      </c>
      <c r="B37" s="3" t="s">
        <v>103</v>
      </c>
      <c r="D37" s="4" t="s">
        <v>52</v>
      </c>
      <c r="E37" s="3" t="s">
        <v>53</v>
      </c>
      <c r="F37" s="3"/>
      <c r="G37" s="5"/>
      <c r="H37" s="5"/>
      <c r="I37" s="5"/>
      <c r="J37" s="6">
        <v>0</v>
      </c>
      <c r="K37" s="7">
        <v>0</v>
      </c>
      <c r="L37" s="8"/>
      <c r="N37" s="5" t="s">
        <v>178</v>
      </c>
      <c r="O37" s="5" t="s">
        <v>179</v>
      </c>
      <c r="P37" s="5" t="s">
        <v>180</v>
      </c>
      <c r="Q37" s="6">
        <v>37.03</v>
      </c>
      <c r="R37" s="7">
        <v>3703</v>
      </c>
      <c r="S37" s="8"/>
      <c r="U37" s="5" t="s">
        <v>212</v>
      </c>
      <c r="V37" s="5" t="s">
        <v>213</v>
      </c>
      <c r="W37" s="5" t="s">
        <v>96</v>
      </c>
      <c r="X37" s="25">
        <v>34.369999999999997</v>
      </c>
      <c r="Y37" s="26">
        <v>3436.9999999999995</v>
      </c>
      <c r="Z37" s="8"/>
      <c r="AB37" s="5" t="s">
        <v>238</v>
      </c>
      <c r="AC37" s="5"/>
      <c r="AD37" s="5" t="s">
        <v>239</v>
      </c>
      <c r="AE37" s="6">
        <v>40.090000000000003</v>
      </c>
      <c r="AF37" s="7">
        <v>4009.0000000000005</v>
      </c>
      <c r="AG37" s="8"/>
      <c r="AI37" s="5" t="s">
        <v>275</v>
      </c>
      <c r="AJ37" s="5" t="s">
        <v>276</v>
      </c>
      <c r="AK37" s="5" t="s">
        <v>277</v>
      </c>
      <c r="AL37" s="6">
        <v>63.78</v>
      </c>
      <c r="AM37" s="7">
        <v>6378</v>
      </c>
      <c r="AN37" s="8"/>
      <c r="AP37" s="5"/>
      <c r="AQ37" s="5"/>
      <c r="AR37" s="5"/>
      <c r="AS37" s="6"/>
      <c r="AT37" s="7"/>
      <c r="AU37" s="8"/>
    </row>
    <row r="38" spans="1:47" x14ac:dyDescent="0.25">
      <c r="C38" s="9" t="s">
        <v>54</v>
      </c>
    </row>
    <row r="39" spans="1:47" ht="60" x14ac:dyDescent="0.25">
      <c r="A39" s="3">
        <v>515290</v>
      </c>
      <c r="B39" s="3" t="s">
        <v>104</v>
      </c>
      <c r="D39" s="4" t="s">
        <v>55</v>
      </c>
      <c r="E39" s="3" t="s">
        <v>56</v>
      </c>
      <c r="F39" s="3"/>
      <c r="G39" s="5"/>
      <c r="H39" s="5"/>
      <c r="I39" s="5"/>
      <c r="J39" s="6">
        <v>0</v>
      </c>
      <c r="K39" s="7">
        <v>0</v>
      </c>
      <c r="L39" s="8"/>
      <c r="N39" s="5" t="s">
        <v>178</v>
      </c>
      <c r="O39" s="5" t="s">
        <v>181</v>
      </c>
      <c r="P39" s="5" t="s">
        <v>182</v>
      </c>
      <c r="Q39" s="6">
        <v>25.98</v>
      </c>
      <c r="R39" s="7">
        <v>389.7</v>
      </c>
      <c r="S39" s="22" t="s">
        <v>314</v>
      </c>
      <c r="U39" s="5" t="s">
        <v>214</v>
      </c>
      <c r="V39" s="5" t="s">
        <v>215</v>
      </c>
      <c r="W39" s="5" t="s">
        <v>103</v>
      </c>
      <c r="X39" s="25">
        <v>31.35</v>
      </c>
      <c r="Y39" s="26">
        <v>470.25</v>
      </c>
      <c r="Z39" s="8"/>
      <c r="AB39" s="5" t="s">
        <v>240</v>
      </c>
      <c r="AC39" s="5"/>
      <c r="AD39" s="5" t="s">
        <v>241</v>
      </c>
      <c r="AE39" s="6">
        <v>36.35</v>
      </c>
      <c r="AF39" s="7">
        <v>545.25</v>
      </c>
      <c r="AG39" s="8"/>
      <c r="AI39" s="5" t="s">
        <v>275</v>
      </c>
      <c r="AJ39" s="5" t="s">
        <v>278</v>
      </c>
      <c r="AK39" s="5" t="s">
        <v>279</v>
      </c>
      <c r="AL39" s="6">
        <v>41.81</v>
      </c>
      <c r="AM39" s="7">
        <v>627.15000000000009</v>
      </c>
      <c r="AN39" s="8"/>
      <c r="AP39" s="5"/>
      <c r="AQ39" s="5"/>
      <c r="AR39" s="5"/>
      <c r="AS39" s="6"/>
      <c r="AT39" s="7"/>
      <c r="AU39" s="8"/>
    </row>
    <row r="40" spans="1:47" x14ac:dyDescent="0.25">
      <c r="C40" s="9" t="s">
        <v>57</v>
      </c>
    </row>
    <row r="41" spans="1:47" ht="60" x14ac:dyDescent="0.25">
      <c r="A41" s="3">
        <v>515300</v>
      </c>
      <c r="B41" s="3" t="s">
        <v>105</v>
      </c>
      <c r="D41" s="4" t="s">
        <v>58</v>
      </c>
      <c r="E41" s="3" t="s">
        <v>59</v>
      </c>
      <c r="F41" s="3"/>
      <c r="G41" s="5"/>
      <c r="H41" s="5"/>
      <c r="I41" s="5"/>
      <c r="J41" s="6">
        <v>0</v>
      </c>
      <c r="K41" s="7">
        <v>0</v>
      </c>
      <c r="L41" s="8"/>
      <c r="N41" s="5" t="s">
        <v>183</v>
      </c>
      <c r="O41" s="5" t="s">
        <v>184</v>
      </c>
      <c r="P41" s="5" t="s">
        <v>180</v>
      </c>
      <c r="Q41" s="6">
        <v>19.97</v>
      </c>
      <c r="R41" s="7">
        <v>898.65</v>
      </c>
      <c r="S41" s="22" t="s">
        <v>314</v>
      </c>
      <c r="U41" s="5" t="s">
        <v>216</v>
      </c>
      <c r="V41" s="5" t="s">
        <v>217</v>
      </c>
      <c r="W41" s="5" t="s">
        <v>218</v>
      </c>
      <c r="X41" s="25">
        <v>36.96</v>
      </c>
      <c r="Y41" s="26">
        <v>1663.2</v>
      </c>
      <c r="Z41" s="18" t="s">
        <v>316</v>
      </c>
      <c r="AB41" s="5" t="s">
        <v>242</v>
      </c>
      <c r="AC41" s="5"/>
      <c r="AD41" s="5" t="s">
        <v>243</v>
      </c>
      <c r="AE41" s="6">
        <v>45.74</v>
      </c>
      <c r="AF41" s="7">
        <v>2058.3000000000002</v>
      </c>
      <c r="AG41" s="23" t="s">
        <v>306</v>
      </c>
      <c r="AI41" s="5" t="s">
        <v>275</v>
      </c>
      <c r="AJ41" s="5" t="s">
        <v>280</v>
      </c>
      <c r="AK41" s="5" t="s">
        <v>281</v>
      </c>
      <c r="AL41" s="6">
        <v>86.11</v>
      </c>
      <c r="AM41" s="7">
        <v>3874.95</v>
      </c>
      <c r="AN41" s="23" t="s">
        <v>307</v>
      </c>
      <c r="AP41" s="5"/>
      <c r="AQ41" s="5"/>
      <c r="AR41" s="5"/>
      <c r="AS41" s="6"/>
      <c r="AT41" s="7"/>
      <c r="AU41" s="8"/>
    </row>
    <row r="42" spans="1:47" x14ac:dyDescent="0.25">
      <c r="C42" s="9" t="s">
        <v>60</v>
      </c>
    </row>
    <row r="43" spans="1:47" ht="60" x14ac:dyDescent="0.25">
      <c r="A43" s="3">
        <v>515310</v>
      </c>
      <c r="B43" s="3" t="s">
        <v>95</v>
      </c>
      <c r="D43" s="4" t="s">
        <v>61</v>
      </c>
      <c r="E43" s="3" t="s">
        <v>62</v>
      </c>
      <c r="F43" s="3"/>
      <c r="G43" s="5"/>
      <c r="H43" s="5"/>
      <c r="I43" s="5"/>
      <c r="J43" s="6">
        <v>0</v>
      </c>
      <c r="K43" s="7">
        <v>0</v>
      </c>
      <c r="L43" s="8"/>
      <c r="N43" s="5" t="s">
        <v>183</v>
      </c>
      <c r="O43" s="5" t="s">
        <v>185</v>
      </c>
      <c r="P43" s="5" t="s">
        <v>182</v>
      </c>
      <c r="Q43" s="6">
        <v>16.920000000000002</v>
      </c>
      <c r="R43" s="7">
        <v>84.600000000000009</v>
      </c>
      <c r="S43" s="22" t="s">
        <v>314</v>
      </c>
      <c r="U43" s="5" t="s">
        <v>219</v>
      </c>
      <c r="V43" s="5" t="s">
        <v>220</v>
      </c>
      <c r="W43" s="5" t="s">
        <v>103</v>
      </c>
      <c r="X43" s="25">
        <v>19.72</v>
      </c>
      <c r="Y43" s="26">
        <v>98.6</v>
      </c>
      <c r="Z43" s="8"/>
      <c r="AB43" s="5" t="s">
        <v>244</v>
      </c>
      <c r="AC43" s="5"/>
      <c r="AD43" s="5" t="s">
        <v>241</v>
      </c>
      <c r="AE43" s="6">
        <v>25.34</v>
      </c>
      <c r="AF43" s="7">
        <v>126.7</v>
      </c>
      <c r="AG43" s="8"/>
      <c r="AI43" s="5" t="s">
        <v>275</v>
      </c>
      <c r="AJ43" s="5" t="s">
        <v>278</v>
      </c>
      <c r="AK43" s="5" t="s">
        <v>279</v>
      </c>
      <c r="AL43" s="6">
        <v>41.81</v>
      </c>
      <c r="AM43" s="7">
        <v>209.05</v>
      </c>
      <c r="AN43" s="8"/>
      <c r="AP43" s="5"/>
      <c r="AQ43" s="5"/>
      <c r="AR43" s="5"/>
      <c r="AS43" s="6"/>
      <c r="AT43" s="7"/>
      <c r="AU43" s="8"/>
    </row>
    <row r="44" spans="1:47" x14ac:dyDescent="0.25">
      <c r="C44" s="9" t="s">
        <v>63</v>
      </c>
    </row>
    <row r="45" spans="1:47" x14ac:dyDescent="0.25">
      <c r="A45" s="3">
        <v>515400</v>
      </c>
      <c r="B45" s="3" t="s">
        <v>106</v>
      </c>
      <c r="D45" s="4" t="s">
        <v>64</v>
      </c>
      <c r="E45" s="3" t="s">
        <v>42</v>
      </c>
      <c r="F45" s="3"/>
      <c r="G45" s="5" t="s">
        <v>128</v>
      </c>
      <c r="H45" s="5" t="s">
        <v>137</v>
      </c>
      <c r="I45" s="5" t="s">
        <v>130</v>
      </c>
      <c r="J45" s="6">
        <v>6.71</v>
      </c>
      <c r="K45" s="7">
        <v>6039</v>
      </c>
      <c r="L45" s="8"/>
      <c r="N45" s="5" t="s">
        <v>169</v>
      </c>
      <c r="O45" s="5" t="s">
        <v>186</v>
      </c>
      <c r="P45" s="5" t="s">
        <v>171</v>
      </c>
      <c r="Q45" s="6">
        <v>5.99</v>
      </c>
      <c r="R45" s="7">
        <v>5391</v>
      </c>
      <c r="S45" s="8"/>
      <c r="U45" s="5" t="s">
        <v>202</v>
      </c>
      <c r="V45" s="5" t="s">
        <v>221</v>
      </c>
      <c r="W45" s="5" t="s">
        <v>199</v>
      </c>
      <c r="X45" s="31">
        <v>4.92</v>
      </c>
      <c r="Y45" s="32">
        <v>4428</v>
      </c>
      <c r="Z45" s="8"/>
      <c r="AB45" s="5" t="s">
        <v>245</v>
      </c>
      <c r="AC45" s="5"/>
      <c r="AD45" s="5" t="s">
        <v>37</v>
      </c>
      <c r="AE45" s="6">
        <v>6.24</v>
      </c>
      <c r="AF45" s="7">
        <v>5616</v>
      </c>
      <c r="AG45" s="8"/>
      <c r="AI45" s="5" t="s">
        <v>282</v>
      </c>
      <c r="AJ45" s="5" t="s">
        <v>283</v>
      </c>
      <c r="AK45" s="5" t="s">
        <v>274</v>
      </c>
      <c r="AL45" s="6">
        <v>17.07</v>
      </c>
      <c r="AM45" s="7">
        <v>15363</v>
      </c>
      <c r="AN45" s="8"/>
      <c r="AP45" s="5" t="s">
        <v>319</v>
      </c>
      <c r="AQ45" s="5" t="s">
        <v>323</v>
      </c>
      <c r="AR45" s="5" t="s">
        <v>321</v>
      </c>
      <c r="AS45" s="6">
        <v>4.9000000000000004</v>
      </c>
      <c r="AT45" s="26">
        <f>B45 * AS45</f>
        <v>4410</v>
      </c>
      <c r="AU45" s="8" t="s">
        <v>322</v>
      </c>
    </row>
    <row r="46" spans="1:47" x14ac:dyDescent="0.25">
      <c r="C46" s="9" t="s">
        <v>65</v>
      </c>
      <c r="X46" s="33"/>
      <c r="Y46" s="33"/>
    </row>
    <row r="47" spans="1:47" x14ac:dyDescent="0.25">
      <c r="A47" s="3">
        <v>515410</v>
      </c>
      <c r="B47" s="3" t="s">
        <v>107</v>
      </c>
      <c r="D47" s="4" t="s">
        <v>66</v>
      </c>
      <c r="E47" s="3" t="s">
        <v>37</v>
      </c>
      <c r="F47" s="3"/>
      <c r="G47" s="5" t="s">
        <v>128</v>
      </c>
      <c r="H47" s="5" t="s">
        <v>138</v>
      </c>
      <c r="I47" s="5" t="s">
        <v>130</v>
      </c>
      <c r="J47" s="6">
        <v>6.71</v>
      </c>
      <c r="K47" s="7">
        <v>12078</v>
      </c>
      <c r="L47" s="8"/>
      <c r="N47" s="5" t="s">
        <v>169</v>
      </c>
      <c r="O47" s="5" t="s">
        <v>187</v>
      </c>
      <c r="P47" s="5" t="s">
        <v>171</v>
      </c>
      <c r="Q47" s="6">
        <v>12.23</v>
      </c>
      <c r="R47" s="7">
        <v>22014</v>
      </c>
      <c r="S47" s="8"/>
      <c r="U47" s="5" t="s">
        <v>202</v>
      </c>
      <c r="V47" s="5" t="s">
        <v>222</v>
      </c>
      <c r="W47" s="5" t="s">
        <v>199</v>
      </c>
      <c r="X47" s="31">
        <v>4.92</v>
      </c>
      <c r="Y47" s="32">
        <v>8856</v>
      </c>
      <c r="Z47" s="8"/>
      <c r="AB47" s="5" t="s">
        <v>245</v>
      </c>
      <c r="AC47" s="5"/>
      <c r="AD47" s="5" t="s">
        <v>37</v>
      </c>
      <c r="AE47" s="6">
        <v>6.24</v>
      </c>
      <c r="AF47" s="7">
        <v>11232</v>
      </c>
      <c r="AG47" s="8"/>
      <c r="AI47" s="5" t="s">
        <v>284</v>
      </c>
      <c r="AJ47" s="5" t="s">
        <v>285</v>
      </c>
      <c r="AK47" s="5" t="s">
        <v>274</v>
      </c>
      <c r="AL47" s="6">
        <v>19.899999999999999</v>
      </c>
      <c r="AM47" s="7">
        <v>35820</v>
      </c>
      <c r="AN47" s="8"/>
      <c r="AP47" s="5" t="s">
        <v>319</v>
      </c>
      <c r="AQ47" s="5" t="s">
        <v>324</v>
      </c>
      <c r="AR47" s="5" t="s">
        <v>321</v>
      </c>
      <c r="AS47" s="6">
        <v>4.9000000000000004</v>
      </c>
      <c r="AT47" s="26">
        <f>B47 * AS47</f>
        <v>8820</v>
      </c>
      <c r="AU47" s="8" t="s">
        <v>322</v>
      </c>
    </row>
    <row r="48" spans="1:47" x14ac:dyDescent="0.25">
      <c r="C48" s="9" t="s">
        <v>67</v>
      </c>
      <c r="K48" s="7"/>
      <c r="R48" s="7"/>
      <c r="Y48" s="7"/>
      <c r="AF48" s="7"/>
      <c r="AM48" s="7"/>
      <c r="AT48" s="7"/>
    </row>
    <row r="49" spans="1:47" x14ac:dyDescent="0.25">
      <c r="A49" s="3">
        <v>515455</v>
      </c>
      <c r="B49" s="3" t="s">
        <v>102</v>
      </c>
      <c r="D49" s="4" t="s">
        <v>68</v>
      </c>
      <c r="E49" s="3" t="s">
        <v>37</v>
      </c>
      <c r="F49" s="3"/>
      <c r="G49" s="5"/>
      <c r="H49" s="5"/>
      <c r="I49" s="5"/>
      <c r="J49" s="6">
        <v>0</v>
      </c>
      <c r="K49" s="7">
        <v>0</v>
      </c>
      <c r="L49" s="8"/>
      <c r="N49" s="5"/>
      <c r="O49" s="5"/>
      <c r="P49" s="5"/>
      <c r="Q49" s="6"/>
      <c r="R49" s="7">
        <v>0</v>
      </c>
      <c r="S49" s="8"/>
      <c r="U49" s="5"/>
      <c r="V49" s="5"/>
      <c r="W49" s="5"/>
      <c r="X49" s="6"/>
      <c r="Y49" s="7">
        <v>0</v>
      </c>
      <c r="Z49" s="8"/>
      <c r="AB49" s="5" t="s">
        <v>246</v>
      </c>
      <c r="AC49" s="5"/>
      <c r="AD49" s="5" t="s">
        <v>39</v>
      </c>
      <c r="AE49" s="25">
        <v>24.54</v>
      </c>
      <c r="AF49" s="26">
        <v>736.19999999999993</v>
      </c>
      <c r="AG49" s="8"/>
      <c r="AI49" s="5" t="s">
        <v>271</v>
      </c>
      <c r="AJ49" s="5"/>
      <c r="AK49" s="5"/>
      <c r="AL49" s="6"/>
      <c r="AM49" s="7">
        <v>0</v>
      </c>
      <c r="AN49" s="8"/>
      <c r="AP49" s="5"/>
      <c r="AQ49" s="5"/>
      <c r="AR49" s="5"/>
      <c r="AS49" s="6"/>
      <c r="AT49" s="7">
        <f t="shared" ref="AT49" si="0">AK49 * AS49</f>
        <v>0</v>
      </c>
      <c r="AU49" s="8"/>
    </row>
    <row r="50" spans="1:47" x14ac:dyDescent="0.25">
      <c r="C50" s="9" t="s">
        <v>69</v>
      </c>
    </row>
    <row r="51" spans="1:47" ht="75" x14ac:dyDescent="0.25">
      <c r="A51" s="3">
        <v>515460</v>
      </c>
      <c r="B51" s="3" t="s">
        <v>108</v>
      </c>
      <c r="D51" s="4" t="s">
        <v>70</v>
      </c>
      <c r="E51" s="3" t="s">
        <v>71</v>
      </c>
      <c r="F51" s="3"/>
      <c r="G51" s="5" t="s">
        <v>139</v>
      </c>
      <c r="H51" s="5" t="s">
        <v>140</v>
      </c>
      <c r="I51" s="5" t="s">
        <v>141</v>
      </c>
      <c r="J51" s="6">
        <v>19.2</v>
      </c>
      <c r="K51" s="7">
        <v>140160</v>
      </c>
      <c r="L51" s="18" t="s">
        <v>143</v>
      </c>
      <c r="N51" s="5"/>
      <c r="O51" s="5"/>
      <c r="P51" s="5"/>
      <c r="Q51" s="6"/>
      <c r="R51" s="7">
        <v>0</v>
      </c>
      <c r="S51" s="8"/>
      <c r="U51" s="5" t="s">
        <v>223</v>
      </c>
      <c r="V51" s="5" t="s">
        <v>224</v>
      </c>
      <c r="W51" s="5" t="s">
        <v>196</v>
      </c>
      <c r="X51" s="25">
        <v>17.850000000000001</v>
      </c>
      <c r="Y51" s="26">
        <v>130305.00000000001</v>
      </c>
      <c r="Z51" s="8"/>
      <c r="AB51" s="5" t="s">
        <v>247</v>
      </c>
      <c r="AC51" s="5"/>
      <c r="AD51" s="5" t="s">
        <v>248</v>
      </c>
      <c r="AE51" s="6">
        <v>18.36</v>
      </c>
      <c r="AF51" s="7">
        <v>134028</v>
      </c>
      <c r="AG51" s="8"/>
      <c r="AI51" s="5" t="s">
        <v>286</v>
      </c>
      <c r="AJ51" s="5" t="s">
        <v>287</v>
      </c>
      <c r="AK51" s="5" t="s">
        <v>288</v>
      </c>
      <c r="AL51" s="6">
        <v>21.73</v>
      </c>
      <c r="AM51" s="7">
        <v>158629</v>
      </c>
      <c r="AN51" s="8"/>
      <c r="AP51" s="5"/>
      <c r="AQ51" s="5"/>
      <c r="AR51" s="5"/>
      <c r="AS51" s="6"/>
      <c r="AT51" s="7"/>
      <c r="AU51" s="8"/>
    </row>
    <row r="52" spans="1:47" x14ac:dyDescent="0.25">
      <c r="C52" s="9" t="s">
        <v>72</v>
      </c>
      <c r="L52" s="16"/>
      <c r="S52" s="16"/>
      <c r="Z52" s="16"/>
      <c r="AG52" s="16"/>
      <c r="AN52" s="16"/>
      <c r="AU52" s="16"/>
    </row>
    <row r="53" spans="1:47" x14ac:dyDescent="0.25">
      <c r="A53" s="3">
        <v>516280</v>
      </c>
      <c r="B53" s="3" t="s">
        <v>96</v>
      </c>
      <c r="D53" s="4" t="s">
        <v>73</v>
      </c>
      <c r="E53" s="3" t="s">
        <v>74</v>
      </c>
      <c r="F53" s="3"/>
      <c r="G53" s="5"/>
      <c r="H53" s="5"/>
      <c r="I53" s="5"/>
      <c r="J53" s="6">
        <v>0</v>
      </c>
      <c r="K53" s="7">
        <v>0</v>
      </c>
      <c r="L53" s="8"/>
      <c r="N53" s="5" t="s">
        <v>188</v>
      </c>
      <c r="O53" s="5" t="s">
        <v>189</v>
      </c>
      <c r="P53" s="5" t="s">
        <v>190</v>
      </c>
      <c r="Q53" s="25">
        <v>18.600000000000001</v>
      </c>
      <c r="R53" s="26">
        <v>744</v>
      </c>
      <c r="S53" s="24" t="s">
        <v>308</v>
      </c>
      <c r="U53" s="5"/>
      <c r="V53" s="5"/>
      <c r="W53" s="5"/>
      <c r="X53" s="6"/>
      <c r="Y53" s="7">
        <v>0</v>
      </c>
      <c r="Z53" s="8"/>
      <c r="AB53" s="5" t="s">
        <v>249</v>
      </c>
      <c r="AC53" s="5"/>
      <c r="AD53" s="5" t="s">
        <v>250</v>
      </c>
      <c r="AE53" s="6">
        <v>49.88</v>
      </c>
      <c r="AF53" s="7">
        <v>1995.2</v>
      </c>
      <c r="AG53" s="23" t="s">
        <v>309</v>
      </c>
      <c r="AI53" s="5" t="s">
        <v>289</v>
      </c>
      <c r="AJ53" s="5" t="s">
        <v>290</v>
      </c>
      <c r="AK53" s="5" t="s">
        <v>291</v>
      </c>
      <c r="AL53" s="6">
        <v>45.35</v>
      </c>
      <c r="AM53" s="7">
        <v>1814</v>
      </c>
      <c r="AN53" s="23" t="s">
        <v>310</v>
      </c>
      <c r="AP53" s="5"/>
      <c r="AQ53" s="5"/>
      <c r="AR53" s="5"/>
      <c r="AS53" s="6"/>
      <c r="AT53" s="7"/>
      <c r="AU53" s="8"/>
    </row>
    <row r="54" spans="1:47" x14ac:dyDescent="0.25">
      <c r="C54" s="9" t="s">
        <v>75</v>
      </c>
    </row>
    <row r="55" spans="1:47" x14ac:dyDescent="0.25">
      <c r="A55" s="3">
        <v>518170</v>
      </c>
      <c r="B55" s="3" t="s">
        <v>97</v>
      </c>
      <c r="D55" s="4" t="s">
        <v>76</v>
      </c>
      <c r="E55" s="3" t="s">
        <v>77</v>
      </c>
      <c r="F55" s="3"/>
      <c r="G55" s="5"/>
      <c r="H55" s="5"/>
      <c r="I55" s="5"/>
      <c r="J55" s="6">
        <v>0</v>
      </c>
      <c r="K55" s="7">
        <v>0</v>
      </c>
      <c r="L55" s="8"/>
      <c r="N55" s="5"/>
      <c r="O55" s="5"/>
      <c r="P55" s="5"/>
      <c r="Q55" s="6"/>
      <c r="R55" s="7">
        <v>0</v>
      </c>
      <c r="S55" s="8"/>
      <c r="U55" s="5"/>
      <c r="V55" s="5"/>
      <c r="W55" s="5"/>
      <c r="X55" s="6"/>
      <c r="Y55" s="7">
        <v>0</v>
      </c>
      <c r="Z55" s="8"/>
      <c r="AB55" s="5" t="s">
        <v>251</v>
      </c>
      <c r="AC55" s="5"/>
      <c r="AD55" s="5" t="s">
        <v>252</v>
      </c>
      <c r="AE55" s="25">
        <v>223.86</v>
      </c>
      <c r="AF55" s="26">
        <v>2238.6000000000004</v>
      </c>
      <c r="AG55" s="8"/>
      <c r="AI55" s="5" t="s">
        <v>271</v>
      </c>
      <c r="AJ55" s="5"/>
      <c r="AK55" s="5"/>
      <c r="AL55" s="6"/>
      <c r="AM55" s="7">
        <v>0</v>
      </c>
      <c r="AN55" s="8"/>
      <c r="AP55" s="5"/>
      <c r="AQ55" s="5"/>
      <c r="AR55" s="5"/>
      <c r="AS55" s="6"/>
      <c r="AT55" s="7"/>
      <c r="AU55" s="8"/>
    </row>
    <row r="56" spans="1:47" x14ac:dyDescent="0.25">
      <c r="C56" s="9" t="s">
        <v>78</v>
      </c>
    </row>
    <row r="57" spans="1:47" x14ac:dyDescent="0.25">
      <c r="A57" s="3">
        <v>518175</v>
      </c>
      <c r="B57" s="3" t="s">
        <v>97</v>
      </c>
      <c r="D57" s="4" t="s">
        <v>79</v>
      </c>
      <c r="E57" s="3" t="s">
        <v>77</v>
      </c>
      <c r="F57" s="3"/>
      <c r="G57" s="5"/>
      <c r="H57" s="5"/>
      <c r="I57" s="5"/>
      <c r="J57" s="6">
        <v>0</v>
      </c>
      <c r="K57" s="7">
        <v>0</v>
      </c>
      <c r="L57" s="8"/>
      <c r="N57" s="5"/>
      <c r="O57" s="5"/>
      <c r="P57" s="5"/>
      <c r="Q57" s="6"/>
      <c r="R57" s="7">
        <v>0</v>
      </c>
      <c r="S57" s="8"/>
      <c r="U57" s="5"/>
      <c r="V57" s="5"/>
      <c r="W57" s="5"/>
      <c r="X57" s="6"/>
      <c r="Y57" s="7">
        <v>0</v>
      </c>
      <c r="Z57" s="8"/>
      <c r="AB57" s="5" t="s">
        <v>253</v>
      </c>
      <c r="AC57" s="5"/>
      <c r="AD57" s="5" t="s">
        <v>252</v>
      </c>
      <c r="AE57" s="25">
        <v>223.86</v>
      </c>
      <c r="AF57" s="26">
        <v>2238.6000000000004</v>
      </c>
      <c r="AG57" s="23" t="s">
        <v>311</v>
      </c>
      <c r="AI57" s="5" t="s">
        <v>275</v>
      </c>
      <c r="AJ57" s="5" t="s">
        <v>292</v>
      </c>
      <c r="AK57" s="5" t="s">
        <v>293</v>
      </c>
      <c r="AL57" s="6">
        <v>14.34</v>
      </c>
      <c r="AM57" s="7">
        <v>143.4</v>
      </c>
      <c r="AN57" s="23" t="s">
        <v>313</v>
      </c>
      <c r="AP57" s="5"/>
      <c r="AQ57" s="5"/>
      <c r="AR57" s="5"/>
      <c r="AS57" s="6"/>
      <c r="AT57" s="7"/>
      <c r="AU57" s="8"/>
    </row>
    <row r="58" spans="1:47" x14ac:dyDescent="0.25">
      <c r="C58" s="9" t="s">
        <v>80</v>
      </c>
    </row>
    <row r="59" spans="1:47" x14ac:dyDescent="0.25">
      <c r="A59" s="3">
        <v>518180</v>
      </c>
      <c r="B59" s="3" t="s">
        <v>97</v>
      </c>
      <c r="D59" s="4" t="s">
        <v>81</v>
      </c>
      <c r="E59" s="3" t="s">
        <v>77</v>
      </c>
      <c r="F59" s="3"/>
      <c r="G59" s="5"/>
      <c r="H59" s="5"/>
      <c r="I59" s="5"/>
      <c r="J59" s="6">
        <v>0</v>
      </c>
      <c r="K59" s="7">
        <v>0</v>
      </c>
      <c r="L59" s="8"/>
      <c r="N59" s="5" t="s">
        <v>191</v>
      </c>
      <c r="O59" s="5" t="s">
        <v>192</v>
      </c>
      <c r="P59" s="5" t="s">
        <v>182</v>
      </c>
      <c r="Q59" s="25">
        <v>5.49</v>
      </c>
      <c r="R59" s="26">
        <v>54.900000000000006</v>
      </c>
      <c r="S59" s="23" t="s">
        <v>312</v>
      </c>
      <c r="U59" s="5"/>
      <c r="V59" s="5"/>
      <c r="W59" s="5"/>
      <c r="X59" s="6"/>
      <c r="Y59" s="7">
        <v>0</v>
      </c>
      <c r="Z59" s="8"/>
      <c r="AB59" s="5" t="s">
        <v>254</v>
      </c>
      <c r="AC59" s="5"/>
      <c r="AD59" s="5" t="s">
        <v>252</v>
      </c>
      <c r="AE59" s="6">
        <v>223.86</v>
      </c>
      <c r="AF59" s="7">
        <v>2238.6000000000004</v>
      </c>
      <c r="AG59" s="23" t="s">
        <v>311</v>
      </c>
      <c r="AI59" s="5" t="s">
        <v>271</v>
      </c>
      <c r="AJ59" s="5"/>
      <c r="AK59" s="5"/>
      <c r="AL59" s="6"/>
      <c r="AM59" s="7">
        <v>0</v>
      </c>
      <c r="AN59" s="8"/>
      <c r="AP59" s="5"/>
      <c r="AQ59" s="5"/>
      <c r="AR59" s="5"/>
      <c r="AS59" s="6"/>
      <c r="AT59" s="7"/>
      <c r="AU59" s="8"/>
    </row>
    <row r="60" spans="1:47" x14ac:dyDescent="0.25">
      <c r="C60" s="9" t="s">
        <v>82</v>
      </c>
    </row>
    <row r="61" spans="1:47" ht="15.75" thickBot="1" x14ac:dyDescent="0.3"/>
    <row r="62" spans="1:47" ht="15.75" thickTop="1" x14ac:dyDescent="0.25">
      <c r="J62" s="10" t="s">
        <v>83</v>
      </c>
      <c r="K62" s="11">
        <f>SUM(K9:K60)</f>
        <v>1346319.1</v>
      </c>
      <c r="Q62" s="10" t="s">
        <v>83</v>
      </c>
      <c r="R62" s="11">
        <f>SUM(R9:R60)</f>
        <v>1330045.9999999998</v>
      </c>
      <c r="X62" s="10" t="s">
        <v>83</v>
      </c>
      <c r="Y62" s="11">
        <f>SUM(Y9:Y60)</f>
        <v>226634.15000000002</v>
      </c>
      <c r="AE62" s="10" t="s">
        <v>83</v>
      </c>
      <c r="AF62" s="11">
        <f>SUM(AF9:AF60)</f>
        <v>243593.15000000002</v>
      </c>
      <c r="AL62" s="10" t="s">
        <v>83</v>
      </c>
      <c r="AM62" s="11">
        <f>SUM(AM9:AM60)</f>
        <v>1663963.5499999998</v>
      </c>
      <c r="AS62" s="10" t="s">
        <v>83</v>
      </c>
      <c r="AT62" s="11">
        <f>SUM(AT9:AT60)</f>
        <v>23030</v>
      </c>
    </row>
    <row r="63" spans="1:47" x14ac:dyDescent="0.25">
      <c r="AT63" s="34"/>
    </row>
    <row r="64" spans="1:47" x14ac:dyDescent="0.25">
      <c r="Q64" s="15" t="s">
        <v>315</v>
      </c>
      <c r="R64" s="7">
        <f>R59+R53+R15+R9</f>
        <v>719973.9</v>
      </c>
      <c r="X64" s="15" t="s">
        <v>315</v>
      </c>
      <c r="Y64" s="7">
        <f>Y51+Y43+Y41+Y39+Y37+Y35+Y33+Y31+Y25+Y23+Y21</f>
        <v>203510.15000000002</v>
      </c>
      <c r="AE64" s="15" t="s">
        <v>315</v>
      </c>
      <c r="AF64" s="7">
        <f>AF57+AF55+AF49+AF27+AF19</f>
        <v>17055.399999999998</v>
      </c>
      <c r="AL64" s="15" t="s">
        <v>315</v>
      </c>
      <c r="AM64" s="7">
        <f>AM13+AM11</f>
        <v>442850</v>
      </c>
      <c r="AS64" s="15" t="s">
        <v>315</v>
      </c>
      <c r="AT64" s="34">
        <v>23030</v>
      </c>
    </row>
  </sheetData>
  <mergeCells count="6">
    <mergeCell ref="AP6:AU6"/>
    <mergeCell ref="G6:L6"/>
    <mergeCell ref="N6:S6"/>
    <mergeCell ref="U6:Z6"/>
    <mergeCell ref="AB6:AG6"/>
    <mergeCell ref="AI6:AN6"/>
  </mergeCells>
  <printOptions horizontalCentered="1"/>
  <pageMargins left="0.25" right="0.2" top="0.25" bottom="0.25" header="0.3" footer="0.3"/>
  <pageSetup paperSize="5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WOOD, SHANA</dc:creator>
  <cp:lastModifiedBy>LANGSTON, RENEE</cp:lastModifiedBy>
  <cp:lastPrinted>2019-04-22T14:23:44Z</cp:lastPrinted>
  <dcterms:created xsi:type="dcterms:W3CDTF">2019-04-17T12:29:34Z</dcterms:created>
  <dcterms:modified xsi:type="dcterms:W3CDTF">2019-06-12T15:27:43Z</dcterms:modified>
</cp:coreProperties>
</file>