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2"/>
  </bookViews>
  <sheets>
    <sheet name="NURSES" sheetId="1" r:id="rId1"/>
    <sheet name="NURSES (2)" sheetId="2" r:id="rId2"/>
    <sheet name="central office" sheetId="3" r:id="rId3"/>
    <sheet name="school support" sheetId="4" r:id="rId4"/>
    <sheet name="maintenance" sheetId="5" r:id="rId5"/>
    <sheet name="transp" sheetId="6" r:id="rId6"/>
  </sheets>
  <externalReferences>
    <externalReference r:id="rId9"/>
    <externalReference r:id="rId10"/>
  </externalReferences>
  <definedNames>
    <definedName name="\H" localSheetId="2">'central office'!#REF!</definedName>
    <definedName name="\H" localSheetId="4">'maintenance'!#REF!</definedName>
    <definedName name="\H" localSheetId="0">'[2]hourly rate'!#REF!</definedName>
    <definedName name="\H" localSheetId="1">'[2]hourly rate'!#REF!</definedName>
    <definedName name="\H" localSheetId="5">'transp'!#REF!</definedName>
    <definedName name="\H">'school support'!#REF!</definedName>
    <definedName name="\J" localSheetId="2">'central office'!#REF!</definedName>
    <definedName name="\J" localSheetId="4">'maintenance'!#REF!</definedName>
    <definedName name="\J" localSheetId="0">'[2]hourly rate'!#REF!</definedName>
    <definedName name="\J" localSheetId="1">'[2]hourly rate'!#REF!</definedName>
    <definedName name="\J" localSheetId="5">'transp'!#REF!</definedName>
    <definedName name="\J">'school support'!#REF!</definedName>
    <definedName name="AMOUNTS" localSheetId="2">'central office'!$C$9:$T$14</definedName>
    <definedName name="AMOUNTS" localSheetId="4">'maintenance'!$C$9:$T$12</definedName>
    <definedName name="AMOUNTS" localSheetId="5">'transp'!$C$9:$T$13</definedName>
    <definedName name="AMOUNTS">'school support'!$C$9:$T$21</definedName>
    <definedName name="_xlnm.Print_Area" localSheetId="2">'central office'!$A$1:$U$37</definedName>
    <definedName name="_xlnm.Print_Area" localSheetId="4">'maintenance'!$A$1:$U$29</definedName>
    <definedName name="_xlnm.Print_Area" localSheetId="0">'NURSES'!$A$1:$M$22</definedName>
    <definedName name="_xlnm.Print_Area" localSheetId="1">'NURSES (2)'!$A$1:$M$22</definedName>
    <definedName name="_xlnm.Print_Area" localSheetId="3">'school support'!$A$1:$U$47</definedName>
    <definedName name="_xlnm.Print_Area" localSheetId="5">'transp'!$A$1:$T$31</definedName>
    <definedName name="Print_Area_MI" localSheetId="2">'central office'!$C$1:$T$16</definedName>
    <definedName name="Print_Area_MI" localSheetId="4">'maintenance'!$C$1:$T$13</definedName>
    <definedName name="Print_Area_MI" localSheetId="3">'school support'!$C$1:$T$22</definedName>
    <definedName name="Print_Area_MI" localSheetId="5">'transp'!$C$1:$T$14</definedName>
    <definedName name="_xlnm.Print_Titles" localSheetId="2">'central office'!$B:$B</definedName>
    <definedName name="_xlnm.Print_Titles" localSheetId="4">'maintenance'!$B:$B</definedName>
    <definedName name="_xlnm.Print_Titles" localSheetId="3">'school support'!$B:$B</definedName>
    <definedName name="_xlnm.Print_Titles" localSheetId="5">'transp'!$B:$B</definedName>
    <definedName name="RAISE" localSheetId="2">'central office'!$C$1:$T$17</definedName>
    <definedName name="RAISE" localSheetId="4">'maintenance'!$C$1:$T$14</definedName>
    <definedName name="RAISE" localSheetId="5">'transp'!$C$1:$T$14</definedName>
    <definedName name="RAISE">'school support'!$C$1:$T$22</definedName>
    <definedName name="salcodes" localSheetId="2">'central office'!$B$1:$T$16</definedName>
    <definedName name="salcodes" localSheetId="4">'maintenance'!$B$1:$T$13</definedName>
    <definedName name="salcodes" localSheetId="5">'transp'!$B$1:$T$14</definedName>
    <definedName name="salcodes">'school support'!$B$1:$T$22</definedName>
    <definedName name="SCH" localSheetId="2">'central office'!#REF!</definedName>
    <definedName name="SCH" localSheetId="4">'maintenance'!#REF!</definedName>
    <definedName name="SCH" localSheetId="0">'[2]hourly rate'!#REF!</definedName>
    <definedName name="SCH" localSheetId="1">'[2]hourly rate'!#REF!</definedName>
    <definedName name="SCH" localSheetId="5">'transp'!#REF!</definedName>
    <definedName name="SCH">'school support'!#REF!</definedName>
    <definedName name="supsch00" localSheetId="2">'central office'!$C$1:$T$16</definedName>
    <definedName name="supsch00" localSheetId="4">'maintenance'!$C$1:$T$13</definedName>
    <definedName name="supsch00" localSheetId="5">'transp'!$C$1:$T$14</definedName>
    <definedName name="supsch00">'school support'!$C$1:$T$22</definedName>
    <definedName name="Transportation">'school support'!#REF!</definedName>
  </definedNames>
  <calcPr fullCalcOnLoad="1"/>
</workbook>
</file>

<file path=xl/sharedStrings.xml><?xml version="1.0" encoding="utf-8"?>
<sst xmlns="http://schemas.openxmlformats.org/spreadsheetml/2006/main" count="779" uniqueCount="123">
  <si>
    <t>(Salaries paid in 12 monthly installments)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</si>
  <si>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</si>
  <si>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</si>
  <si>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</si>
  <si>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</si>
  <si>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</si>
  <si>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</si>
  <si>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</si>
  <si>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</si>
  <si>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</si>
  <si>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</si>
  <si>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</si>
  <si>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</si>
  <si>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</si>
  <si>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</si>
  <si>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             ALEXANDER CITY BOARD OF EDUCATION</t>
  </si>
  <si>
    <t xml:space="preserve">  POSITION/EXPERIENCE</t>
  </si>
  <si>
    <t>@01Y</t>
  </si>
  <si>
    <t>I01Y</t>
  </si>
  <si>
    <t>$01Y</t>
  </si>
  <si>
    <t>K01Y</t>
  </si>
  <si>
    <t>L01Y</t>
  </si>
  <si>
    <t>N01Y</t>
  </si>
  <si>
    <t>O01Y</t>
  </si>
  <si>
    <t>P02Y</t>
  </si>
  <si>
    <t>H02Y</t>
  </si>
  <si>
    <t>J01Y</t>
  </si>
  <si>
    <t>R02Y</t>
  </si>
  <si>
    <t>AIR CONDIT. TECHNICIAN</t>
  </si>
  <si>
    <t>BUS DRIVERS</t>
  </si>
  <si>
    <t>CENTRAL OFFICE BKKP-AP</t>
  </si>
  <si>
    <t>CENTRAL OFFICE SECRETARY</t>
  </si>
  <si>
    <t>CUSTODIAN</t>
  </si>
  <si>
    <t>EXECUTIVE ASSISTANT</t>
  </si>
  <si>
    <t>MAINTENANCE HELPER</t>
  </si>
  <si>
    <t>MAINTENANCE WORKER</t>
  </si>
  <si>
    <t>MECHANIC</t>
  </si>
  <si>
    <t>PARAPROFESSIONAL</t>
  </si>
  <si>
    <t>RECEPTIONIST</t>
  </si>
  <si>
    <t>SYSTEM BOOKKEEPER</t>
  </si>
  <si>
    <t>TECHNOLOGY TECHNICIAN</t>
  </si>
  <si>
    <t>8 hr</t>
  </si>
  <si>
    <t>7.5 hr</t>
  </si>
  <si>
    <t>Y01Y</t>
  </si>
  <si>
    <t>E01Y</t>
  </si>
  <si>
    <t>W01Y</t>
  </si>
  <si>
    <t>U02Y</t>
  </si>
  <si>
    <t>X01Y</t>
  </si>
  <si>
    <t>J02Y</t>
  </si>
  <si>
    <t>2 hr</t>
  </si>
  <si>
    <t>4 hr</t>
  </si>
  <si>
    <t>Contract Days</t>
  </si>
  <si>
    <t>Contract Hrs/Day</t>
  </si>
  <si>
    <t>HOURLY RATE</t>
  </si>
  <si>
    <t>N02Y</t>
  </si>
  <si>
    <t>X02Y</t>
  </si>
  <si>
    <t xml:space="preserve">  SALARY SCHEDULE</t>
  </si>
  <si>
    <t>ANNUALIZED</t>
  </si>
  <si>
    <t>School Support</t>
  </si>
  <si>
    <t>STI OPERATOR</t>
  </si>
  <si>
    <t>BOOKKEEPER</t>
  </si>
  <si>
    <t>SCHOOL SEC./ATTEND.</t>
  </si>
  <si>
    <t>SCHOOL SECRETARY</t>
  </si>
  <si>
    <t>X03Y</t>
  </si>
  <si>
    <t>Transportation Notes</t>
  </si>
  <si>
    <t>1.</t>
  </si>
  <si>
    <t>Full-time experience in the area of concentration will be counted.</t>
  </si>
  <si>
    <t>2.</t>
  </si>
  <si>
    <t>Other comparable experience will be considered by the supervisor and counted if deemed necessary.</t>
  </si>
  <si>
    <t>3.</t>
  </si>
  <si>
    <t>Total experience will be awarded on July 1st of each year.</t>
  </si>
  <si>
    <t>Maintenance Notes</t>
  </si>
  <si>
    <t>School Support Notes</t>
  </si>
  <si>
    <t>Central Office Support Notes</t>
  </si>
  <si>
    <t>BOOKKEEPER/REGISTRAR/STI</t>
  </si>
  <si>
    <t>SCHOOL SECRETARY/ATTEND</t>
  </si>
  <si>
    <t>Y02Y</t>
  </si>
  <si>
    <t>HS BOOKKEEPER/HS REGISTRAR</t>
  </si>
  <si>
    <t>Maintenance</t>
  </si>
  <si>
    <t>Transportation</t>
  </si>
  <si>
    <t>BUS DRIVERS - HALF-TIME</t>
  </si>
  <si>
    <t>Central Office Support</t>
  </si>
  <si>
    <t>SHOP ASSISTANT</t>
  </si>
  <si>
    <t>S01Y</t>
  </si>
  <si>
    <t>ACADEMIC TUTOR</t>
  </si>
  <si>
    <t>AUXILIARY TEACHER</t>
  </si>
  <si>
    <t>L02Y</t>
  </si>
  <si>
    <t>L03Y</t>
  </si>
  <si>
    <t>Only full-time school nursing experience will be counted.</t>
  </si>
  <si>
    <t>School Nurse Notes:</t>
  </si>
  <si>
    <t>187</t>
  </si>
  <si>
    <t>RN/MS</t>
  </si>
  <si>
    <t>B04Y</t>
  </si>
  <si>
    <t>RN</t>
  </si>
  <si>
    <t>B03Y</t>
  </si>
  <si>
    <t>LPN</t>
  </si>
  <si>
    <t>B02Y</t>
  </si>
  <si>
    <t>27+</t>
  </si>
  <si>
    <t>24-26</t>
  </si>
  <si>
    <t>21 - 23</t>
  </si>
  <si>
    <t>18 - 20</t>
  </si>
  <si>
    <t>15 - 17</t>
  </si>
  <si>
    <t>12 - 14</t>
  </si>
  <si>
    <t>9 - 11</t>
  </si>
  <si>
    <t>6 - 8</t>
  </si>
  <si>
    <t>3 - 5</t>
  </si>
  <si>
    <t>0 - 2</t>
  </si>
  <si>
    <t>CONTRACT DAYS</t>
  </si>
  <si>
    <t>HIGHEST DEGREE</t>
  </si>
  <si>
    <t>Years of Experience</t>
  </si>
  <si>
    <t>SCHOOL NURSE - 187 DAYS</t>
  </si>
  <si>
    <t>SALARY SCHEDULE</t>
  </si>
  <si>
    <t>ALEXANDER CITY BOARD OF EDUCATION</t>
  </si>
  <si>
    <t>182</t>
  </si>
  <si>
    <t>B07Y</t>
  </si>
  <si>
    <t>B06Y</t>
  </si>
  <si>
    <t>B05Y</t>
  </si>
  <si>
    <t>SCHOOL NURSE - 182 DAYS</t>
  </si>
  <si>
    <t>FY 2019 - 2020 (includes 4.0% Pay Increase)</t>
  </si>
  <si>
    <t>FY 2018 - 2019</t>
  </si>
  <si>
    <t xml:space="preserve">FY 2019 - 2020 (includes 2.5% Pay Increase) </t>
  </si>
  <si>
    <t xml:space="preserve">FY 2019 - 2020 (includes 4% Pay Increase) </t>
  </si>
  <si>
    <t>`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</si>
</sst>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_);[Red]\(0\)"/>
    <numFmt numFmtId="169" formatCode="0.0_);[Red]\(0.0\)"/>
  </numFmts>
  <fonts count="48">
    <font>
      <sz val="12"/>
      <name val="Arial"/>
      <family val="0"/>
    </font>
    <font>
      <sz val="10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 tint="-0.14995999634265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30" borderId="3">
      <alignment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7" applyNumberFormat="0" applyFill="0" applyAlignment="0" applyProtection="0"/>
    <xf numFmtId="0" fontId="41" fillId="3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1" fillId="0" borderId="0" applyFont="0" applyFill="0" applyBorder="0" applyAlignment="0" applyProtection="0"/>
    <xf numFmtId="0" fontId="2" fillId="34" borderId="3">
      <alignment/>
      <protection/>
    </xf>
    <xf numFmtId="0" fontId="3" fillId="30" borderId="3">
      <alignment horizontal="center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wrapText="1"/>
    </xf>
    <xf numFmtId="43" fontId="6" fillId="0" borderId="11" xfId="42" applyFont="1" applyFill="1" applyBorder="1" applyAlignment="1">
      <alignment horizontal="center" wrapText="1"/>
    </xf>
    <xf numFmtId="37" fontId="2" fillId="0" borderId="11" xfId="0" applyNumberFormat="1" applyFont="1" applyFill="1" applyBorder="1" applyAlignment="1" applyProtection="1">
      <alignment/>
      <protection/>
    </xf>
    <xf numFmtId="37" fontId="2" fillId="0" borderId="11" xfId="0" applyNumberFormat="1" applyFont="1" applyFill="1" applyBorder="1" applyAlignment="1" applyProtection="1">
      <alignment horizontal="center"/>
      <protection/>
    </xf>
    <xf numFmtId="43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>
      <alignment horizontal="center"/>
    </xf>
    <xf numFmtId="43" fontId="2" fillId="0" borderId="11" xfId="42" applyFont="1" applyFill="1" applyBorder="1" applyAlignment="1">
      <alignment horizontal="center"/>
    </xf>
    <xf numFmtId="49" fontId="2" fillId="7" borderId="11" xfId="0" applyNumberFormat="1" applyFont="1" applyFill="1" applyBorder="1" applyAlignment="1">
      <alignment horizontal="center"/>
    </xf>
    <xf numFmtId="41" fontId="2" fillId="0" borderId="11" xfId="42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37" fontId="2" fillId="35" borderId="11" xfId="0" applyNumberFormat="1" applyFont="1" applyFill="1" applyBorder="1" applyAlignment="1" applyProtection="1">
      <alignment/>
      <protection/>
    </xf>
    <xf numFmtId="37" fontId="2" fillId="35" borderId="11" xfId="0" applyNumberFormat="1" applyFont="1" applyFill="1" applyBorder="1" applyAlignment="1" applyProtection="1">
      <alignment horizontal="center"/>
      <protection/>
    </xf>
    <xf numFmtId="43" fontId="2" fillId="35" borderId="11" xfId="0" applyNumberFormat="1" applyFont="1" applyFill="1" applyBorder="1" applyAlignment="1" applyProtection="1">
      <alignment horizontal="center"/>
      <protection/>
    </xf>
    <xf numFmtId="49" fontId="2" fillId="35" borderId="11" xfId="0" applyNumberFormat="1" applyFont="1" applyFill="1" applyBorder="1" applyAlignment="1">
      <alignment horizontal="center"/>
    </xf>
    <xf numFmtId="43" fontId="2" fillId="35" borderId="11" xfId="42" applyFont="1" applyFill="1" applyBorder="1" applyAlignment="1">
      <alignment horizontal="center"/>
    </xf>
    <xf numFmtId="43" fontId="2" fillId="35" borderId="11" xfId="0" applyNumberFormat="1" applyFont="1" applyFill="1" applyBorder="1" applyAlignment="1">
      <alignment horizontal="center"/>
    </xf>
    <xf numFmtId="41" fontId="2" fillId="35" borderId="11" xfId="42" applyNumberFormat="1" applyFont="1" applyFill="1" applyBorder="1" applyAlignment="1">
      <alignment horizontal="center"/>
    </xf>
    <xf numFmtId="37" fontId="2" fillId="35" borderId="11" xfId="0" applyNumberFormat="1" applyFont="1" applyFill="1" applyBorder="1" applyAlignment="1" applyProtection="1">
      <alignment/>
      <protection/>
    </xf>
    <xf numFmtId="37" fontId="2" fillId="0" borderId="11" xfId="0" applyNumberFormat="1" applyFont="1" applyFill="1" applyBorder="1" applyAlignment="1" applyProtection="1">
      <alignment/>
      <protection/>
    </xf>
    <xf numFmtId="39" fontId="2" fillId="0" borderId="11" xfId="0" applyNumberFormat="1" applyFont="1" applyFill="1" applyBorder="1" applyAlignment="1" applyProtection="1">
      <alignment/>
      <protection/>
    </xf>
    <xf numFmtId="43" fontId="2" fillId="36" borderId="11" xfId="42" applyFont="1" applyFill="1" applyBorder="1" applyAlignment="1">
      <alignment horizontal="center"/>
    </xf>
    <xf numFmtId="37" fontId="2" fillId="36" borderId="11" xfId="0" applyNumberFormat="1" applyFont="1" applyFill="1" applyBorder="1" applyAlignment="1" applyProtection="1">
      <alignment/>
      <protection/>
    </xf>
    <xf numFmtId="37" fontId="2" fillId="36" borderId="11" xfId="0" applyNumberFormat="1" applyFont="1" applyFill="1" applyBorder="1" applyAlignment="1" applyProtection="1">
      <alignment horizontal="center"/>
      <protection/>
    </xf>
    <xf numFmtId="43" fontId="2" fillId="36" borderId="11" xfId="0" applyNumberFormat="1" applyFont="1" applyFill="1" applyBorder="1" applyAlignment="1" applyProtection="1">
      <alignment horizontal="center"/>
      <protection/>
    </xf>
    <xf numFmtId="49" fontId="2" fillId="36" borderId="11" xfId="0" applyNumberFormat="1" applyFont="1" applyFill="1" applyBorder="1" applyAlignment="1">
      <alignment horizontal="center"/>
    </xf>
    <xf numFmtId="37" fontId="2" fillId="36" borderId="11" xfId="0" applyNumberFormat="1" applyFont="1" applyFill="1" applyBorder="1" applyAlignment="1" applyProtection="1">
      <alignment/>
      <protection/>
    </xf>
    <xf numFmtId="39" fontId="2" fillId="0" borderId="11" xfId="0" applyNumberFormat="1" applyFont="1" applyFill="1" applyBorder="1" applyAlignment="1" applyProtection="1">
      <alignment/>
      <protection/>
    </xf>
    <xf numFmtId="39" fontId="2" fillId="36" borderId="11" xfId="0" applyNumberFormat="1" applyFont="1" applyFill="1" applyBorder="1" applyAlignment="1" applyProtection="1">
      <alignment/>
      <protection/>
    </xf>
    <xf numFmtId="41" fontId="2" fillId="36" borderId="11" xfId="42" applyNumberFormat="1" applyFont="1" applyFill="1" applyBorder="1" applyAlignment="1">
      <alignment horizontal="center"/>
    </xf>
    <xf numFmtId="41" fontId="2" fillId="35" borderId="13" xfId="42" applyNumberFormat="1" applyFont="1" applyFill="1" applyBorder="1" applyAlignment="1">
      <alignment horizontal="center"/>
    </xf>
    <xf numFmtId="41" fontId="2" fillId="0" borderId="13" xfId="42" applyNumberFormat="1" applyFont="1" applyFill="1" applyBorder="1" applyAlignment="1">
      <alignment horizontal="center"/>
    </xf>
    <xf numFmtId="43" fontId="2" fillId="35" borderId="13" xfId="42" applyFont="1" applyFill="1" applyBorder="1" applyAlignment="1">
      <alignment horizontal="center"/>
    </xf>
    <xf numFmtId="43" fontId="2" fillId="0" borderId="13" xfId="42" applyFont="1" applyFill="1" applyBorder="1" applyAlignment="1">
      <alignment horizontal="center"/>
    </xf>
    <xf numFmtId="43" fontId="6" fillId="0" borderId="14" xfId="42" applyFont="1" applyFill="1" applyBorder="1" applyAlignment="1">
      <alignment horizontal="center" wrapText="1"/>
    </xf>
    <xf numFmtId="0" fontId="46" fillId="0" borderId="0" xfId="59" applyFont="1">
      <alignment/>
      <protection/>
    </xf>
    <xf numFmtId="0" fontId="46" fillId="0" borderId="0" xfId="59" applyFont="1" applyAlignment="1">
      <alignment horizontal="center"/>
      <protection/>
    </xf>
    <xf numFmtId="41" fontId="46" fillId="0" borderId="0" xfId="59" applyNumberFormat="1" applyFont="1">
      <alignment/>
      <protection/>
    </xf>
    <xf numFmtId="41" fontId="46" fillId="0" borderId="0" xfId="59" applyNumberFormat="1" applyFont="1" applyAlignment="1">
      <alignment horizontal="center"/>
      <protection/>
    </xf>
    <xf numFmtId="0" fontId="1" fillId="0" borderId="0" xfId="59" applyFont="1" applyFill="1" applyBorder="1">
      <alignment/>
      <protection/>
    </xf>
    <xf numFmtId="0" fontId="8" fillId="0" borderId="0" xfId="59" applyFont="1" applyFill="1" applyBorder="1" applyAlignment="1" quotePrefix="1">
      <alignment horizontal="right"/>
      <protection/>
    </xf>
    <xf numFmtId="41" fontId="46" fillId="35" borderId="0" xfId="59" applyNumberFormat="1" applyFont="1" applyFill="1">
      <alignment/>
      <protection/>
    </xf>
    <xf numFmtId="49" fontId="46" fillId="35" borderId="0" xfId="59" applyNumberFormat="1" applyFont="1" applyFill="1" applyAlignment="1">
      <alignment horizontal="center"/>
      <protection/>
    </xf>
    <xf numFmtId="49" fontId="46" fillId="35" borderId="0" xfId="59" applyNumberFormat="1" applyFont="1" applyFill="1" applyAlignment="1">
      <alignment horizontal="left"/>
      <protection/>
    </xf>
    <xf numFmtId="41" fontId="46" fillId="35" borderId="0" xfId="59" applyNumberFormat="1" applyFont="1" applyFill="1" applyAlignment="1">
      <alignment horizontal="center"/>
      <protection/>
    </xf>
    <xf numFmtId="41" fontId="46" fillId="0" borderId="0" xfId="59" applyNumberFormat="1" applyFont="1" applyFill="1">
      <alignment/>
      <protection/>
    </xf>
    <xf numFmtId="49" fontId="46" fillId="0" borderId="0" xfId="59" applyNumberFormat="1" applyFont="1" applyFill="1" applyAlignment="1">
      <alignment horizontal="center"/>
      <protection/>
    </xf>
    <xf numFmtId="49" fontId="46" fillId="0" borderId="0" xfId="59" applyNumberFormat="1" applyFont="1" applyFill="1" applyAlignment="1">
      <alignment horizontal="left"/>
      <protection/>
    </xf>
    <xf numFmtId="41" fontId="46" fillId="0" borderId="0" xfId="59" applyNumberFormat="1" applyFont="1" applyFill="1" applyAlignment="1">
      <alignment horizontal="center"/>
      <protection/>
    </xf>
    <xf numFmtId="0" fontId="47" fillId="0" borderId="0" xfId="59" applyFont="1" applyAlignment="1">
      <alignment horizontal="center" wrapText="1"/>
      <protection/>
    </xf>
    <xf numFmtId="49" fontId="47" fillId="0" borderId="0" xfId="59" applyNumberFormat="1" applyFont="1" applyAlignment="1">
      <alignment horizontal="left" wrapText="1"/>
      <protection/>
    </xf>
    <xf numFmtId="0" fontId="8" fillId="0" borderId="0" xfId="59" applyFont="1" applyFill="1" applyBorder="1">
      <alignment/>
      <protection/>
    </xf>
    <xf numFmtId="0" fontId="29" fillId="0" borderId="0" xfId="59" applyAlignment="1">
      <alignment/>
      <protection/>
    </xf>
    <xf numFmtId="41" fontId="46" fillId="0" borderId="0" xfId="59" applyNumberFormat="1" applyFont="1" applyAlignment="1">
      <alignment horizontal="center"/>
      <protection/>
    </xf>
    <xf numFmtId="0" fontId="47" fillId="0" borderId="0" xfId="59" applyFont="1" applyAlignment="1">
      <alignment horizontal="center"/>
      <protection/>
    </xf>
    <xf numFmtId="0" fontId="9" fillId="0" borderId="0" xfId="59" applyFont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46" fillId="0" borderId="0" xfId="59" applyFont="1" applyAlignment="1">
      <alignment horizontal="center"/>
      <protection/>
    </xf>
    <xf numFmtId="0" fontId="8" fillId="0" borderId="1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16" xfId="0" applyFont="1" applyFill="1" applyBorder="1" applyAlignment="1">
      <alignment/>
    </xf>
    <xf numFmtId="43" fontId="6" fillId="0" borderId="15" xfId="42" applyFont="1" applyFill="1" applyBorder="1" applyAlignment="1">
      <alignment horizontal="center"/>
    </xf>
    <xf numFmtId="43" fontId="6" fillId="0" borderId="12" xfId="42" applyFont="1" applyFill="1" applyBorder="1" applyAlignment="1">
      <alignment horizontal="center"/>
    </xf>
    <xf numFmtId="43" fontId="6" fillId="0" borderId="13" xfId="42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17" xfId="0" applyNumberFormat="1" applyFont="1" applyFill="1" applyBorder="1" applyAlignment="1">
      <alignment horizontal="center" vertical="top"/>
    </xf>
    <xf numFmtId="49" fontId="0" fillId="0" borderId="18" xfId="0" applyNumberFormat="1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8" fillId="0" borderId="15" xfId="0" applyFont="1" applyFill="1" applyBorder="1" applyAlignment="1" quotePrefix="1">
      <alignment horizontal="right"/>
    </xf>
    <xf numFmtId="0" fontId="8" fillId="0" borderId="13" xfId="0" applyFont="1" applyFill="1" applyBorder="1" applyAlignment="1" quotePrefix="1">
      <alignment horizontal="right"/>
    </xf>
    <xf numFmtId="0" fontId="2" fillId="0" borderId="15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5" borderId="15" xfId="0" applyFont="1" applyFill="1" applyBorder="1" applyAlignment="1" quotePrefix="1">
      <alignment horizontal="center"/>
    </xf>
    <xf numFmtId="0" fontId="2" fillId="35" borderId="13" xfId="0" applyFont="1" applyFill="1" applyBorder="1" applyAlignment="1" quotePrefix="1">
      <alignment horizontal="center"/>
    </xf>
    <xf numFmtId="43" fontId="2" fillId="35" borderId="15" xfId="42" applyFont="1" applyFill="1" applyBorder="1" applyAlignment="1">
      <alignment horizontal="center"/>
    </xf>
    <xf numFmtId="43" fontId="2" fillId="35" borderId="13" xfId="42" applyFont="1" applyFill="1" applyBorder="1" applyAlignment="1">
      <alignment horizontal="center"/>
    </xf>
    <xf numFmtId="43" fontId="6" fillId="0" borderId="15" xfId="42" applyFont="1" applyFill="1" applyBorder="1" applyAlignment="1">
      <alignment horizontal="center" wrapText="1"/>
    </xf>
    <xf numFmtId="43" fontId="6" fillId="0" borderId="13" xfId="42" applyFont="1" applyFill="1" applyBorder="1" applyAlignment="1">
      <alignment horizontal="center" wrapText="1"/>
    </xf>
    <xf numFmtId="43" fontId="2" fillId="0" borderId="15" xfId="42" applyFont="1" applyFill="1" applyBorder="1" applyAlignment="1">
      <alignment horizontal="center"/>
    </xf>
    <xf numFmtId="43" fontId="2" fillId="0" borderId="13" xfId="42" applyFont="1" applyFill="1" applyBorder="1" applyAlignment="1">
      <alignment horizontal="center"/>
    </xf>
    <xf numFmtId="41" fontId="2" fillId="0" borderId="15" xfId="42" applyNumberFormat="1" applyFont="1" applyFill="1" applyBorder="1" applyAlignment="1">
      <alignment horizontal="center"/>
    </xf>
    <xf numFmtId="41" fontId="2" fillId="0" borderId="13" xfId="42" applyNumberFormat="1" applyFont="1" applyFill="1" applyBorder="1" applyAlignment="1">
      <alignment horizontal="center"/>
    </xf>
    <xf numFmtId="41" fontId="2" fillId="35" borderId="15" xfId="42" applyNumberFormat="1" applyFont="1" applyFill="1" applyBorder="1" applyAlignment="1">
      <alignment horizontal="center"/>
    </xf>
    <xf numFmtId="41" fontId="2" fillId="35" borderId="13" xfId="42" applyNumberFormat="1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43" fontId="2" fillId="36" borderId="15" xfId="42" applyFont="1" applyFill="1" applyBorder="1" applyAlignment="1">
      <alignment horizontal="center"/>
    </xf>
    <xf numFmtId="43" fontId="2" fillId="36" borderId="13" xfId="42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1" fontId="2" fillId="36" borderId="15" xfId="42" applyNumberFormat="1" applyFont="1" applyFill="1" applyBorder="1" applyAlignment="1">
      <alignment horizontal="center"/>
    </xf>
    <xf numFmtId="41" fontId="2" fillId="36" borderId="13" xfId="42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Font="1" applyFill="1" applyBorder="1" applyAlignment="1" quotePrefix="1">
      <alignment horizontal="right"/>
    </xf>
    <xf numFmtId="0" fontId="8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14" xfId="0" applyNumberFormat="1" applyFont="1" applyFill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8" fillId="0" borderId="14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43" fontId="6" fillId="0" borderId="11" xfId="42" applyFont="1" applyFill="1" applyBorder="1" applyAlignment="1">
      <alignment horizontal="center"/>
    </xf>
    <xf numFmtId="43" fontId="6" fillId="0" borderId="14" xfId="42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27" xfId="0" applyFont="1" applyFill="1" applyBorder="1" applyAlignment="1" quotePrefix="1">
      <alignment horizontal="right"/>
    </xf>
    <xf numFmtId="0" fontId="8" fillId="0" borderId="28" xfId="0" applyFont="1" applyFill="1" applyBorder="1" applyAlignment="1" quotePrefix="1">
      <alignment horizontal="right"/>
    </xf>
    <xf numFmtId="0" fontId="8" fillId="0" borderId="29" xfId="0" applyFont="1" applyFill="1" applyBorder="1" applyAlignment="1" quotePrefix="1">
      <alignment horizontal="right"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7" fillId="0" borderId="27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red&amp;grey" xfId="64"/>
    <cellStyle name="Salsch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brasell\AppData\Local\Microsoft\Windows\INetCache\Content.Outlook\OABLOSGQ\FY%2020%20Matri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laries\Support%20Salary%20Schedule%20FY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RTIFIED"/>
      <sheetName val="PRE-K TEACHERS"/>
      <sheetName val="Principal - Level I"/>
      <sheetName val="Principal - Level II"/>
      <sheetName val="Principal - Middle School"/>
      <sheetName val="Assist Principal High Scho- 240"/>
      <sheetName val="Assist Principal MS- 240"/>
      <sheetName val="Assist Principal - 240"/>
      <sheetName val="Assist Principal High Sch - 202"/>
      <sheetName val="Assist Principal - 202"/>
      <sheetName val="Director of Career Tech"/>
      <sheetName val="CO ADMIN SRV"/>
      <sheetName val="CO ADMIN"/>
      <sheetName val="Exceptions"/>
    </sheetNames>
    <sheetDataSet>
      <sheetData sheetId="0">
        <row r="3">
          <cell r="A3" t="str">
            <v>FY 2019 - 2020 (includes 4.0% Pay Increase)</v>
          </cell>
          <cell r="O3" t="str">
            <v>FY 2018 - 2019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urly rate"/>
      <sheetName val="annual sal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view="pageBreakPreview" zoomScaleSheetLayoutView="100" zoomScalePageLayoutView="0" workbookViewId="0" topLeftCell="A1">
      <selection activeCell="D9" sqref="D9:M9"/>
    </sheetView>
  </sheetViews>
  <sheetFormatPr defaultColWidth="7.4453125" defaultRowHeight="15"/>
  <cols>
    <col min="1" max="1" width="7.4453125" style="46" customWidth="1"/>
    <col min="2" max="3" width="11.99609375" style="46" customWidth="1"/>
    <col min="4" max="13" width="8.77734375" style="45" customWidth="1"/>
    <col min="14" max="14" width="7.4453125" style="45" customWidth="1"/>
    <col min="15" max="15" width="0" style="46" hidden="1" customWidth="1"/>
    <col min="16" max="17" width="11.99609375" style="46" hidden="1" customWidth="1"/>
    <col min="18" max="27" width="8.77734375" style="45" customWidth="1"/>
    <col min="28" max="16384" width="7.4453125" style="45" customWidth="1"/>
  </cols>
  <sheetData>
    <row r="1" spans="1:27" ht="27.75" customHeight="1">
      <c r="A1" s="65" t="s">
        <v>112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O1" s="65" t="s">
        <v>112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27.75" customHeight="1">
      <c r="A2" s="64" t="s">
        <v>111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O2" s="64" t="s">
        <v>111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27.75" customHeight="1">
      <c r="A3" s="64" t="s">
        <v>110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O3" s="64" t="s">
        <v>110</v>
      </c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7.75" customHeight="1">
      <c r="A4" s="64" t="s">
        <v>118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O4" s="64" t="s">
        <v>119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 ht="24.7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27" ht="27.75" customHeight="1">
      <c r="A6" s="67"/>
      <c r="B6" s="67"/>
      <c r="C6" s="67"/>
      <c r="D6" s="64" t="s">
        <v>109</v>
      </c>
      <c r="E6" s="64"/>
      <c r="F6" s="64"/>
      <c r="G6" s="64"/>
      <c r="H6" s="64"/>
      <c r="I6" s="64"/>
      <c r="J6" s="64"/>
      <c r="K6" s="64"/>
      <c r="L6" s="64"/>
      <c r="M6" s="64"/>
      <c r="O6" s="67"/>
      <c r="P6" s="67"/>
      <c r="Q6" s="67"/>
      <c r="R6" s="64" t="s">
        <v>109</v>
      </c>
      <c r="S6" s="64"/>
      <c r="T6" s="64"/>
      <c r="U6" s="64"/>
      <c r="V6" s="64"/>
      <c r="W6" s="64"/>
      <c r="X6" s="64"/>
      <c r="Y6" s="64"/>
      <c r="Z6" s="64"/>
      <c r="AA6" s="64"/>
    </row>
    <row r="7" spans="2:27" s="59" customFormat="1" ht="31.5" customHeight="1">
      <c r="B7" s="60" t="s">
        <v>108</v>
      </c>
      <c r="C7" s="59" t="s">
        <v>107</v>
      </c>
      <c r="D7" s="59" t="s">
        <v>106</v>
      </c>
      <c r="E7" s="59" t="s">
        <v>105</v>
      </c>
      <c r="F7" s="59" t="s">
        <v>104</v>
      </c>
      <c r="G7" s="59" t="s">
        <v>103</v>
      </c>
      <c r="H7" s="59" t="s">
        <v>102</v>
      </c>
      <c r="I7" s="59" t="s">
        <v>101</v>
      </c>
      <c r="J7" s="59" t="s">
        <v>100</v>
      </c>
      <c r="K7" s="59" t="s">
        <v>99</v>
      </c>
      <c r="L7" s="59" t="s">
        <v>98</v>
      </c>
      <c r="M7" s="59" t="s">
        <v>97</v>
      </c>
      <c r="P7" s="60" t="s">
        <v>108</v>
      </c>
      <c r="Q7" s="59" t="s">
        <v>107</v>
      </c>
      <c r="R7" s="59" t="s">
        <v>106</v>
      </c>
      <c r="S7" s="59" t="s">
        <v>105</v>
      </c>
      <c r="T7" s="59" t="s">
        <v>104</v>
      </c>
      <c r="U7" s="59" t="s">
        <v>103</v>
      </c>
      <c r="V7" s="59" t="s">
        <v>102</v>
      </c>
      <c r="W7" s="59" t="s">
        <v>101</v>
      </c>
      <c r="X7" s="59" t="s">
        <v>100</v>
      </c>
      <c r="Y7" s="59" t="s">
        <v>99</v>
      </c>
      <c r="Z7" s="59" t="s">
        <v>98</v>
      </c>
      <c r="AA7" s="59" t="s">
        <v>97</v>
      </c>
    </row>
    <row r="8" spans="1:27" ht="21.75" customHeight="1">
      <c r="A8" s="54" t="s">
        <v>96</v>
      </c>
      <c r="B8" s="53" t="s">
        <v>95</v>
      </c>
      <c r="C8" s="52" t="s">
        <v>90</v>
      </c>
      <c r="D8" s="51">
        <f>ROUND(R8*1.04,0)</f>
        <v>21485</v>
      </c>
      <c r="E8" s="51">
        <f aca="true" t="shared" si="0" ref="E8:M9">ROUND(S8*1.04,0)</f>
        <v>23613</v>
      </c>
      <c r="F8" s="51">
        <f t="shared" si="0"/>
        <v>24628</v>
      </c>
      <c r="G8" s="51">
        <f t="shared" si="0"/>
        <v>24948</v>
      </c>
      <c r="H8" s="51">
        <f t="shared" si="0"/>
        <v>25397</v>
      </c>
      <c r="I8" s="51">
        <f t="shared" si="0"/>
        <v>25956</v>
      </c>
      <c r="J8" s="51">
        <f t="shared" si="0"/>
        <v>26268</v>
      </c>
      <c r="K8" s="51">
        <f t="shared" si="0"/>
        <v>26581</v>
      </c>
      <c r="L8" s="51">
        <f t="shared" si="0"/>
        <v>27147</v>
      </c>
      <c r="M8" s="51">
        <f t="shared" si="0"/>
        <v>27657</v>
      </c>
      <c r="O8" s="54" t="s">
        <v>96</v>
      </c>
      <c r="P8" s="53" t="s">
        <v>95</v>
      </c>
      <c r="Q8" s="52" t="s">
        <v>90</v>
      </c>
      <c r="R8" s="51">
        <v>20659</v>
      </c>
      <c r="S8" s="51">
        <v>22705</v>
      </c>
      <c r="T8" s="51">
        <v>23681</v>
      </c>
      <c r="U8" s="51">
        <v>23988</v>
      </c>
      <c r="V8" s="51">
        <v>24420</v>
      </c>
      <c r="W8" s="51">
        <v>24958</v>
      </c>
      <c r="X8" s="51">
        <v>25258</v>
      </c>
      <c r="Y8" s="51">
        <v>25559</v>
      </c>
      <c r="Z8" s="51">
        <v>26103</v>
      </c>
      <c r="AA8" s="51">
        <v>26593</v>
      </c>
    </row>
    <row r="9" spans="1:27" ht="21.75" customHeight="1">
      <c r="A9" s="58" t="s">
        <v>94</v>
      </c>
      <c r="B9" s="57" t="s">
        <v>93</v>
      </c>
      <c r="C9" s="56" t="s">
        <v>90</v>
      </c>
      <c r="D9" s="55">
        <f>ROUND(R9*1.04,0)</f>
        <v>40873</v>
      </c>
      <c r="E9" s="55">
        <f t="shared" si="0"/>
        <v>44956</v>
      </c>
      <c r="F9" s="55">
        <f t="shared" si="0"/>
        <v>46926</v>
      </c>
      <c r="G9" s="55">
        <f t="shared" si="0"/>
        <v>47554</v>
      </c>
      <c r="H9" s="55">
        <f t="shared" si="0"/>
        <v>48419</v>
      </c>
      <c r="I9" s="55">
        <f t="shared" si="0"/>
        <v>49523</v>
      </c>
      <c r="J9" s="55">
        <f t="shared" si="0"/>
        <v>50162</v>
      </c>
      <c r="K9" s="55">
        <f t="shared" si="0"/>
        <v>50803</v>
      </c>
      <c r="L9" s="55">
        <f t="shared" si="0"/>
        <v>51408</v>
      </c>
      <c r="M9" s="55">
        <f t="shared" si="0"/>
        <v>52015</v>
      </c>
      <c r="O9" s="58" t="s">
        <v>94</v>
      </c>
      <c r="P9" s="57" t="s">
        <v>93</v>
      </c>
      <c r="Q9" s="56" t="s">
        <v>90</v>
      </c>
      <c r="R9" s="55">
        <v>39301</v>
      </c>
      <c r="S9" s="55">
        <v>43227</v>
      </c>
      <c r="T9" s="55">
        <v>45121</v>
      </c>
      <c r="U9" s="55">
        <v>45725</v>
      </c>
      <c r="V9" s="55">
        <v>46557</v>
      </c>
      <c r="W9" s="55">
        <v>47618</v>
      </c>
      <c r="X9" s="55">
        <v>48233</v>
      </c>
      <c r="Y9" s="55">
        <v>48849</v>
      </c>
      <c r="Z9" s="55">
        <v>49431</v>
      </c>
      <c r="AA9" s="55">
        <v>50014</v>
      </c>
    </row>
    <row r="10" spans="1:27" ht="21.75" customHeight="1">
      <c r="A10" s="54" t="s">
        <v>92</v>
      </c>
      <c r="B10" s="53" t="s">
        <v>91</v>
      </c>
      <c r="C10" s="52" t="s">
        <v>90</v>
      </c>
      <c r="D10" s="51">
        <f>ROUND(R10*1.04,0)</f>
        <v>47001</v>
      </c>
      <c r="E10" s="51">
        <f aca="true" t="shared" si="1" ref="E10:M10">ROUND(S10*1.04,0)</f>
        <v>51699</v>
      </c>
      <c r="F10" s="51">
        <f t="shared" si="1"/>
        <v>53964</v>
      </c>
      <c r="G10" s="51">
        <f t="shared" si="1"/>
        <v>54688</v>
      </c>
      <c r="H10" s="51">
        <f t="shared" si="1"/>
        <v>55680</v>
      </c>
      <c r="I10" s="51">
        <f t="shared" si="1"/>
        <v>56952</v>
      </c>
      <c r="J10" s="51">
        <f t="shared" si="1"/>
        <v>57685</v>
      </c>
      <c r="K10" s="51">
        <f t="shared" si="1"/>
        <v>58424</v>
      </c>
      <c r="L10" s="51">
        <f t="shared" si="1"/>
        <v>59029</v>
      </c>
      <c r="M10" s="51">
        <f t="shared" si="1"/>
        <v>59637</v>
      </c>
      <c r="O10" s="54" t="s">
        <v>92</v>
      </c>
      <c r="P10" s="53" t="s">
        <v>91</v>
      </c>
      <c r="Q10" s="52" t="s">
        <v>90</v>
      </c>
      <c r="R10" s="51">
        <v>45193</v>
      </c>
      <c r="S10" s="51">
        <v>49711</v>
      </c>
      <c r="T10" s="51">
        <v>51888</v>
      </c>
      <c r="U10" s="51">
        <v>52585</v>
      </c>
      <c r="V10" s="51">
        <v>53538</v>
      </c>
      <c r="W10" s="51">
        <v>54762</v>
      </c>
      <c r="X10" s="51">
        <v>55466</v>
      </c>
      <c r="Y10" s="51">
        <v>56177</v>
      </c>
      <c r="Z10" s="51">
        <v>56759</v>
      </c>
      <c r="AA10" s="51">
        <v>57343</v>
      </c>
    </row>
    <row r="11" spans="1:27" ht="0" customHeight="1" hidden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ht="21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ht="21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</row>
    <row r="14" spans="1:27" ht="21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s="49" customFormat="1" ht="15.75">
      <c r="A15" s="66" t="s">
        <v>89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O15" s="66" t="s">
        <v>89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1:27" s="49" customFormat="1" ht="15.7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</row>
    <row r="17" spans="1:27" s="49" customFormat="1" ht="15.75">
      <c r="A17" s="50" t="s">
        <v>65</v>
      </c>
      <c r="B17" s="61" t="s">
        <v>88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O17" s="50" t="s">
        <v>65</v>
      </c>
      <c r="P17" s="61" t="s">
        <v>88</v>
      </c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1:27" s="49" customFormat="1" ht="15.7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spans="1:27" s="49" customFormat="1" ht="15.75">
      <c r="A19" s="50" t="s">
        <v>67</v>
      </c>
      <c r="B19" s="61" t="s">
        <v>70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O19" s="50" t="s">
        <v>67</v>
      </c>
      <c r="P19" s="61" t="s">
        <v>70</v>
      </c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1:27" ht="21.7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1:27" ht="21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spans="1:27" ht="21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ht="18" customHeight="1"/>
    <row r="25" spans="1:21" ht="15">
      <c r="A25" s="48"/>
      <c r="B25" s="48"/>
      <c r="C25" s="48"/>
      <c r="D25" s="47"/>
      <c r="E25" s="47"/>
      <c r="F25" s="47"/>
      <c r="G25" s="47"/>
      <c r="O25" s="48"/>
      <c r="P25" s="48"/>
      <c r="Q25" s="48"/>
      <c r="R25" s="47"/>
      <c r="S25" s="47"/>
      <c r="T25" s="47"/>
      <c r="U25" s="47"/>
    </row>
    <row r="26" spans="1:21" ht="15">
      <c r="A26" s="48"/>
      <c r="B26" s="48"/>
      <c r="C26" s="48"/>
      <c r="D26" s="47"/>
      <c r="E26" s="47"/>
      <c r="F26" s="47"/>
      <c r="G26" s="47"/>
      <c r="O26" s="48"/>
      <c r="P26" s="48"/>
      <c r="Q26" s="48"/>
      <c r="R26" s="47"/>
      <c r="S26" s="47"/>
      <c r="T26" s="47"/>
      <c r="U26" s="47"/>
    </row>
  </sheetData>
  <sheetProtection/>
  <mergeCells count="34">
    <mergeCell ref="P19:AA19"/>
    <mergeCell ref="O20:AA20"/>
    <mergeCell ref="O21:AA21"/>
    <mergeCell ref="O22:AA22"/>
    <mergeCell ref="O11:AA11"/>
    <mergeCell ref="O12:AA14"/>
    <mergeCell ref="O15:AA15"/>
    <mergeCell ref="O16:AA16"/>
    <mergeCell ref="P17:AA17"/>
    <mergeCell ref="O18:AA18"/>
    <mergeCell ref="O1:AA1"/>
    <mergeCell ref="O2:AA2"/>
    <mergeCell ref="O3:AA3"/>
    <mergeCell ref="O4:AA4"/>
    <mergeCell ref="O5:AA5"/>
    <mergeCell ref="O6:Q6"/>
    <mergeCell ref="R6:AA6"/>
    <mergeCell ref="A1:M1"/>
    <mergeCell ref="A2:M2"/>
    <mergeCell ref="A3:M3"/>
    <mergeCell ref="A4:M4"/>
    <mergeCell ref="A16:M16"/>
    <mergeCell ref="B19:M19"/>
    <mergeCell ref="A15:M15"/>
    <mergeCell ref="A5:M5"/>
    <mergeCell ref="A6:C6"/>
    <mergeCell ref="A22:M22"/>
    <mergeCell ref="A12:M14"/>
    <mergeCell ref="A11:M11"/>
    <mergeCell ref="D6:M6"/>
    <mergeCell ref="B17:M17"/>
    <mergeCell ref="A18:M18"/>
    <mergeCell ref="A20:M20"/>
    <mergeCell ref="A21:M21"/>
  </mergeCells>
  <printOptions gridLines="1" horizontalCentered="1"/>
  <pageMargins left="0.2" right="0.2" top="0.5" bottom="0.5" header="0.3" footer="0.3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view="pageBreakPreview" zoomScaleSheetLayoutView="100" zoomScalePageLayoutView="0" workbookViewId="0" topLeftCell="A1">
      <selection activeCell="A10" sqref="A10"/>
    </sheetView>
  </sheetViews>
  <sheetFormatPr defaultColWidth="7.4453125" defaultRowHeight="15"/>
  <cols>
    <col min="1" max="1" width="7.4453125" style="46" customWidth="1"/>
    <col min="2" max="3" width="11.99609375" style="46" customWidth="1"/>
    <col min="4" max="13" width="8.77734375" style="45" customWidth="1"/>
    <col min="14" max="14" width="7.4453125" style="45" customWidth="1"/>
    <col min="15" max="15" width="0" style="46" hidden="1" customWidth="1"/>
    <col min="16" max="17" width="11.99609375" style="46" hidden="1" customWidth="1"/>
    <col min="18" max="27" width="8.77734375" style="45" customWidth="1"/>
    <col min="28" max="16384" width="7.4453125" style="45" customWidth="1"/>
  </cols>
  <sheetData>
    <row r="1" spans="1:27" ht="27.75" customHeight="1">
      <c r="A1" s="65" t="s">
        <v>112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O1" s="65" t="s">
        <v>112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27.75" customHeight="1">
      <c r="A2" s="64" t="s">
        <v>111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O2" s="64" t="s">
        <v>111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</row>
    <row r="3" spans="1:27" ht="27.75" customHeight="1">
      <c r="A3" s="64" t="s">
        <v>117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O3" s="64" t="s">
        <v>117</v>
      </c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7.75" customHeight="1">
      <c r="A4" s="64" t="str">
        <f>+'[1]CERTIFIED'!A3</f>
        <v>FY 2019 - 2020 (includes 4.0% Pay Increase)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O4" s="64" t="str">
        <f>+'[1]CERTIFIED'!O3</f>
        <v>FY 2018 - 2019</v>
      </c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 ht="24.7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</row>
    <row r="6" spans="1:27" ht="27.75" customHeight="1">
      <c r="A6" s="67"/>
      <c r="B6" s="67"/>
      <c r="C6" s="67"/>
      <c r="D6" s="64" t="s">
        <v>109</v>
      </c>
      <c r="E6" s="64"/>
      <c r="F6" s="64"/>
      <c r="G6" s="64"/>
      <c r="H6" s="64"/>
      <c r="I6" s="64"/>
      <c r="J6" s="64"/>
      <c r="K6" s="64"/>
      <c r="L6" s="64"/>
      <c r="M6" s="64"/>
      <c r="O6" s="67"/>
      <c r="P6" s="67"/>
      <c r="Q6" s="67"/>
      <c r="R6" s="64" t="s">
        <v>109</v>
      </c>
      <c r="S6" s="64"/>
      <c r="T6" s="64"/>
      <c r="U6" s="64"/>
      <c r="V6" s="64"/>
      <c r="W6" s="64"/>
      <c r="X6" s="64"/>
      <c r="Y6" s="64"/>
      <c r="Z6" s="64"/>
      <c r="AA6" s="64"/>
    </row>
    <row r="7" spans="2:27" s="59" customFormat="1" ht="31.5" customHeight="1">
      <c r="B7" s="60" t="s">
        <v>108</v>
      </c>
      <c r="C7" s="59" t="s">
        <v>107</v>
      </c>
      <c r="D7" s="59" t="s">
        <v>106</v>
      </c>
      <c r="E7" s="59" t="s">
        <v>105</v>
      </c>
      <c r="F7" s="59" t="s">
        <v>104</v>
      </c>
      <c r="G7" s="59" t="s">
        <v>103</v>
      </c>
      <c r="H7" s="59" t="s">
        <v>102</v>
      </c>
      <c r="I7" s="59" t="s">
        <v>101</v>
      </c>
      <c r="J7" s="59" t="s">
        <v>100</v>
      </c>
      <c r="K7" s="59" t="s">
        <v>99</v>
      </c>
      <c r="L7" s="59" t="s">
        <v>98</v>
      </c>
      <c r="M7" s="59" t="s">
        <v>97</v>
      </c>
      <c r="P7" s="60" t="s">
        <v>108</v>
      </c>
      <c r="Q7" s="59" t="s">
        <v>107</v>
      </c>
      <c r="R7" s="59" t="s">
        <v>106</v>
      </c>
      <c r="S7" s="59" t="s">
        <v>105</v>
      </c>
      <c r="T7" s="59" t="s">
        <v>104</v>
      </c>
      <c r="U7" s="59" t="s">
        <v>103</v>
      </c>
      <c r="V7" s="59" t="s">
        <v>102</v>
      </c>
      <c r="W7" s="59" t="s">
        <v>101</v>
      </c>
      <c r="X7" s="59" t="s">
        <v>100</v>
      </c>
      <c r="Y7" s="59" t="s">
        <v>99</v>
      </c>
      <c r="Z7" s="59" t="s">
        <v>98</v>
      </c>
      <c r="AA7" s="59" t="s">
        <v>97</v>
      </c>
    </row>
    <row r="8" spans="1:27" ht="21.75" customHeight="1">
      <c r="A8" s="54" t="s">
        <v>116</v>
      </c>
      <c r="B8" s="53" t="s">
        <v>95</v>
      </c>
      <c r="C8" s="52" t="s">
        <v>113</v>
      </c>
      <c r="D8" s="51">
        <f aca="true" t="shared" si="0" ref="D8:M10">ROUND(R8*1.04,0)</f>
        <v>20910</v>
      </c>
      <c r="E8" s="51">
        <f t="shared" si="0"/>
        <v>22981</v>
      </c>
      <c r="F8" s="51">
        <f t="shared" si="0"/>
        <v>23970</v>
      </c>
      <c r="G8" s="51">
        <f t="shared" si="0"/>
        <v>24281</v>
      </c>
      <c r="H8" s="51">
        <f t="shared" si="0"/>
        <v>24719</v>
      </c>
      <c r="I8" s="51">
        <f t="shared" si="0"/>
        <v>25261</v>
      </c>
      <c r="J8" s="51">
        <f t="shared" si="0"/>
        <v>25565</v>
      </c>
      <c r="K8" s="51">
        <f t="shared" si="0"/>
        <v>25871</v>
      </c>
      <c r="L8" s="51">
        <f t="shared" si="0"/>
        <v>26421</v>
      </c>
      <c r="M8" s="51">
        <f t="shared" si="0"/>
        <v>26972</v>
      </c>
      <c r="O8" s="54" t="s">
        <v>116</v>
      </c>
      <c r="P8" s="53" t="s">
        <v>95</v>
      </c>
      <c r="Q8" s="52" t="s">
        <v>113</v>
      </c>
      <c r="R8" s="51">
        <v>20106</v>
      </c>
      <c r="S8" s="51">
        <v>22097</v>
      </c>
      <c r="T8" s="51">
        <v>23048</v>
      </c>
      <c r="U8" s="51">
        <v>23347</v>
      </c>
      <c r="V8" s="51">
        <v>23768</v>
      </c>
      <c r="W8" s="51">
        <v>24289</v>
      </c>
      <c r="X8" s="51">
        <v>24582</v>
      </c>
      <c r="Y8" s="51">
        <v>24876</v>
      </c>
      <c r="Z8" s="51">
        <v>25405</v>
      </c>
      <c r="AA8" s="51">
        <v>25935</v>
      </c>
    </row>
    <row r="9" spans="1:27" ht="21.75" customHeight="1">
      <c r="A9" s="58" t="s">
        <v>115</v>
      </c>
      <c r="B9" s="57" t="s">
        <v>93</v>
      </c>
      <c r="C9" s="56" t="s">
        <v>113</v>
      </c>
      <c r="D9" s="55">
        <f t="shared" si="0"/>
        <v>39779</v>
      </c>
      <c r="E9" s="55">
        <f t="shared" si="0"/>
        <v>43755</v>
      </c>
      <c r="F9" s="55">
        <f t="shared" si="0"/>
        <v>45671</v>
      </c>
      <c r="G9" s="55">
        <f t="shared" si="0"/>
        <v>46282</v>
      </c>
      <c r="H9" s="55">
        <f t="shared" si="0"/>
        <v>47124</v>
      </c>
      <c r="I9" s="55">
        <f t="shared" si="0"/>
        <v>48198</v>
      </c>
      <c r="J9" s="55">
        <f t="shared" si="0"/>
        <v>48821</v>
      </c>
      <c r="K9" s="55">
        <f t="shared" si="0"/>
        <v>49444</v>
      </c>
      <c r="L9" s="55">
        <f t="shared" si="0"/>
        <v>50032</v>
      </c>
      <c r="M9" s="55">
        <f t="shared" si="0"/>
        <v>50622</v>
      </c>
      <c r="O9" s="58" t="s">
        <v>115</v>
      </c>
      <c r="P9" s="57" t="s">
        <v>93</v>
      </c>
      <c r="Q9" s="56" t="s">
        <v>113</v>
      </c>
      <c r="R9" s="55">
        <v>38249</v>
      </c>
      <c r="S9" s="55">
        <v>42072</v>
      </c>
      <c r="T9" s="55">
        <v>43914</v>
      </c>
      <c r="U9" s="55">
        <v>44502</v>
      </c>
      <c r="V9" s="55">
        <v>45312</v>
      </c>
      <c r="W9" s="55">
        <v>46344</v>
      </c>
      <c r="X9" s="55">
        <v>46943</v>
      </c>
      <c r="Y9" s="55">
        <v>47542</v>
      </c>
      <c r="Z9" s="55">
        <v>48108</v>
      </c>
      <c r="AA9" s="55">
        <v>48675</v>
      </c>
    </row>
    <row r="10" spans="1:27" ht="21.75" customHeight="1">
      <c r="A10" s="54" t="s">
        <v>114</v>
      </c>
      <c r="B10" s="53" t="s">
        <v>91</v>
      </c>
      <c r="C10" s="52" t="s">
        <v>113</v>
      </c>
      <c r="D10" s="51">
        <f t="shared" si="0"/>
        <v>45749</v>
      </c>
      <c r="E10" s="51">
        <f t="shared" si="0"/>
        <v>50313</v>
      </c>
      <c r="F10" s="51">
        <f t="shared" si="0"/>
        <v>52521</v>
      </c>
      <c r="G10" s="51">
        <f t="shared" si="0"/>
        <v>53225</v>
      </c>
      <c r="H10" s="51">
        <f t="shared" si="0"/>
        <v>54190</v>
      </c>
      <c r="I10" s="51">
        <f t="shared" si="0"/>
        <v>55430</v>
      </c>
      <c r="J10" s="51">
        <f t="shared" si="0"/>
        <v>56143</v>
      </c>
      <c r="K10" s="51">
        <f t="shared" si="0"/>
        <v>56863</v>
      </c>
      <c r="L10" s="51">
        <f t="shared" si="0"/>
        <v>57451</v>
      </c>
      <c r="M10" s="51">
        <f t="shared" si="0"/>
        <v>58040</v>
      </c>
      <c r="O10" s="54" t="s">
        <v>114</v>
      </c>
      <c r="P10" s="53" t="s">
        <v>91</v>
      </c>
      <c r="Q10" s="52" t="s">
        <v>113</v>
      </c>
      <c r="R10" s="51">
        <v>43989</v>
      </c>
      <c r="S10" s="51">
        <v>48378</v>
      </c>
      <c r="T10" s="51">
        <v>50501</v>
      </c>
      <c r="U10" s="51">
        <v>51178</v>
      </c>
      <c r="V10" s="51">
        <v>52106</v>
      </c>
      <c r="W10" s="51">
        <v>53298</v>
      </c>
      <c r="X10" s="51">
        <v>53984</v>
      </c>
      <c r="Y10" s="51">
        <v>54676</v>
      </c>
      <c r="Z10" s="51">
        <v>55241</v>
      </c>
      <c r="AA10" s="51">
        <v>55808</v>
      </c>
    </row>
    <row r="11" spans="1:27" ht="0" customHeight="1" hidden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ht="21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ht="21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</row>
    <row r="14" spans="1:27" ht="21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s="49" customFormat="1" ht="15.75">
      <c r="A15" s="66" t="s">
        <v>89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O15" s="66" t="s">
        <v>89</v>
      </c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1:27" s="49" customFormat="1" ht="15.7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</row>
    <row r="17" spans="1:27" s="49" customFormat="1" ht="15.75">
      <c r="A17" s="50" t="s">
        <v>65</v>
      </c>
      <c r="B17" s="61" t="s">
        <v>88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O17" s="50" t="s">
        <v>65</v>
      </c>
      <c r="P17" s="61" t="s">
        <v>88</v>
      </c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</row>
    <row r="18" spans="1:27" s="49" customFormat="1" ht="15.7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</row>
    <row r="19" spans="1:27" s="49" customFormat="1" ht="15.75">
      <c r="A19" s="50" t="s">
        <v>67</v>
      </c>
      <c r="B19" s="61" t="s">
        <v>70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O19" s="50" t="s">
        <v>67</v>
      </c>
      <c r="P19" s="61" t="s">
        <v>70</v>
      </c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0" spans="1:27" ht="21.7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</row>
    <row r="21" spans="1:27" ht="21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</row>
    <row r="22" spans="1:27" ht="21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ht="18" customHeight="1"/>
    <row r="25" spans="1:21" ht="15">
      <c r="A25" s="48"/>
      <c r="B25" s="48"/>
      <c r="C25" s="48"/>
      <c r="D25" s="47"/>
      <c r="E25" s="47"/>
      <c r="F25" s="47"/>
      <c r="G25" s="47"/>
      <c r="O25" s="48"/>
      <c r="P25" s="48"/>
      <c r="Q25" s="48"/>
      <c r="R25" s="47"/>
      <c r="S25" s="47"/>
      <c r="T25" s="47"/>
      <c r="U25" s="47"/>
    </row>
    <row r="26" spans="1:21" ht="15">
      <c r="A26" s="48"/>
      <c r="B26" s="48"/>
      <c r="C26" s="48"/>
      <c r="D26" s="47"/>
      <c r="E26" s="47"/>
      <c r="F26" s="47"/>
      <c r="G26" s="47"/>
      <c r="O26" s="48"/>
      <c r="P26" s="48"/>
      <c r="Q26" s="48"/>
      <c r="R26" s="47"/>
      <c r="S26" s="47"/>
      <c r="T26" s="47"/>
      <c r="U26" s="47"/>
    </row>
  </sheetData>
  <sheetProtection/>
  <mergeCells count="34">
    <mergeCell ref="P19:AA19"/>
    <mergeCell ref="O20:AA20"/>
    <mergeCell ref="O21:AA21"/>
    <mergeCell ref="O22:AA22"/>
    <mergeCell ref="O11:AA11"/>
    <mergeCell ref="O12:AA14"/>
    <mergeCell ref="O15:AA15"/>
    <mergeCell ref="O16:AA16"/>
    <mergeCell ref="P17:AA17"/>
    <mergeCell ref="O18:AA18"/>
    <mergeCell ref="O1:AA1"/>
    <mergeCell ref="O2:AA2"/>
    <mergeCell ref="O3:AA3"/>
    <mergeCell ref="O4:AA4"/>
    <mergeCell ref="O5:AA5"/>
    <mergeCell ref="O6:Q6"/>
    <mergeCell ref="R6:AA6"/>
    <mergeCell ref="A1:M1"/>
    <mergeCell ref="A2:M2"/>
    <mergeCell ref="A3:M3"/>
    <mergeCell ref="A4:M4"/>
    <mergeCell ref="A5:M5"/>
    <mergeCell ref="A6:C6"/>
    <mergeCell ref="D6:M6"/>
    <mergeCell ref="B19:M19"/>
    <mergeCell ref="A20:M20"/>
    <mergeCell ref="A21:M21"/>
    <mergeCell ref="A22:M22"/>
    <mergeCell ref="A11:M11"/>
    <mergeCell ref="A12:M14"/>
    <mergeCell ref="A15:M15"/>
    <mergeCell ref="A16:M16"/>
    <mergeCell ref="B17:M17"/>
    <mergeCell ref="A18:M18"/>
  </mergeCells>
  <printOptions gridLines="1" horizontalCentered="1"/>
  <pageMargins left="0.2" right="0.2" top="0.5" bottom="0.5" header="0.3" footer="0.3"/>
  <pageSetup fitToHeight="1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Q37"/>
  <sheetViews>
    <sheetView tabSelected="1" defaultGridColor="0" view="pageBreakPreview" zoomScale="80" zoomScaleNormal="87" zoomScaleSheetLayoutView="80" zoomScalePageLayoutView="0" colorId="22" workbookViewId="0" topLeftCell="A10">
      <selection activeCell="C22" sqref="C22:T22"/>
    </sheetView>
  </sheetViews>
  <sheetFormatPr defaultColWidth="9.77734375" defaultRowHeight="15"/>
  <cols>
    <col min="1" max="1" width="1.77734375" style="1" customWidth="1"/>
    <col min="2" max="2" width="6.3359375" style="1" customWidth="1"/>
    <col min="3" max="3" width="33.88671875" style="1" bestFit="1" customWidth="1"/>
    <col min="4" max="4" width="9.99609375" style="1" customWidth="1"/>
    <col min="5" max="5" width="10.21484375" style="1" customWidth="1"/>
    <col min="6" max="6" width="6.3359375" style="1" hidden="1" customWidth="1"/>
    <col min="7" max="7" width="9.21484375" style="2" customWidth="1"/>
    <col min="8" max="8" width="8.99609375" style="2" customWidth="1"/>
    <col min="9" max="20" width="9.21484375" style="2" customWidth="1"/>
    <col min="21" max="21" width="1.77734375" style="1" customWidth="1"/>
    <col min="22" max="22" width="9.77734375" style="1" customWidth="1"/>
    <col min="23" max="23" width="1.77734375" style="1" hidden="1" customWidth="1"/>
    <col min="24" max="24" width="6.3359375" style="1" hidden="1" customWidth="1"/>
    <col min="25" max="25" width="37.77734375" style="1" hidden="1" customWidth="1"/>
    <col min="26" max="26" width="9.99609375" style="1" hidden="1" customWidth="1"/>
    <col min="27" max="27" width="10.21484375" style="1" hidden="1" customWidth="1"/>
    <col min="28" max="28" width="6.3359375" style="1" hidden="1" customWidth="1"/>
    <col min="29" max="42" width="9.21484375" style="2" customWidth="1"/>
    <col min="43" max="43" width="1.77734375" style="1" customWidth="1"/>
    <col min="44" max="16384" width="9.77734375" style="1" customWidth="1"/>
  </cols>
  <sheetData>
    <row r="1" spans="1:43" ht="24" customHeight="1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/>
      <c r="W1" s="74" t="s">
        <v>15</v>
      </c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6"/>
    </row>
    <row r="2" spans="1:43" ht="24" customHeight="1">
      <c r="A2" s="74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  <c r="W2" s="74" t="s">
        <v>56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6"/>
    </row>
    <row r="3" spans="1:43" ht="24" customHeight="1">
      <c r="A3" s="74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W3" s="74" t="s">
        <v>81</v>
      </c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6"/>
    </row>
    <row r="4" spans="1:43" ht="24" customHeight="1">
      <c r="A4" s="77" t="s">
        <v>121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  <c r="W4" s="77" t="s">
        <v>119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9"/>
    </row>
    <row r="5" spans="1:43" ht="12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  <c r="W5" s="94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6"/>
    </row>
    <row r="6" spans="1:43" ht="12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W6" s="97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9"/>
    </row>
    <row r="7" spans="1:43" ht="24" customHeight="1">
      <c r="A7" s="80"/>
      <c r="B7" s="93"/>
      <c r="C7" s="93"/>
      <c r="D7" s="93"/>
      <c r="E7" s="93"/>
      <c r="F7" s="19"/>
      <c r="G7" s="74" t="s">
        <v>53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  <c r="W7" s="80"/>
      <c r="X7" s="93"/>
      <c r="Y7" s="93"/>
      <c r="Z7" s="93"/>
      <c r="AA7" s="93"/>
      <c r="AB7" s="19"/>
      <c r="AC7" s="74" t="s">
        <v>53</v>
      </c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ht="24" customHeight="1">
      <c r="A8" s="86"/>
      <c r="B8" s="87"/>
      <c r="C8" s="87"/>
      <c r="D8" s="87"/>
      <c r="E8" s="87"/>
      <c r="F8" s="7"/>
      <c r="G8" s="90" t="s">
        <v>0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W8" s="86"/>
      <c r="X8" s="87"/>
      <c r="Y8" s="87"/>
      <c r="Z8" s="87"/>
      <c r="AA8" s="87"/>
      <c r="AB8" s="7"/>
      <c r="AC8" s="90" t="s">
        <v>0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2"/>
    </row>
    <row r="9" spans="1:43" s="3" customFormat="1" ht="36">
      <c r="A9" s="100"/>
      <c r="B9" s="101"/>
      <c r="C9" s="8" t="s">
        <v>16</v>
      </c>
      <c r="D9" s="9" t="s">
        <v>51</v>
      </c>
      <c r="E9" s="9" t="s">
        <v>52</v>
      </c>
      <c r="F9" s="10"/>
      <c r="G9" s="11" t="s">
        <v>1</v>
      </c>
      <c r="H9" s="11" t="s">
        <v>2</v>
      </c>
      <c r="I9" s="11" t="s">
        <v>3</v>
      </c>
      <c r="J9" s="11" t="s">
        <v>4</v>
      </c>
      <c r="K9" s="11" t="s">
        <v>5</v>
      </c>
      <c r="L9" s="11" t="s">
        <v>6</v>
      </c>
      <c r="M9" s="11" t="s">
        <v>7</v>
      </c>
      <c r="N9" s="11" t="s">
        <v>8</v>
      </c>
      <c r="O9" s="11" t="s">
        <v>9</v>
      </c>
      <c r="P9" s="11" t="s">
        <v>10</v>
      </c>
      <c r="Q9" s="11" t="s">
        <v>11</v>
      </c>
      <c r="R9" s="11" t="s">
        <v>12</v>
      </c>
      <c r="S9" s="11" t="s">
        <v>13</v>
      </c>
      <c r="T9" s="114" t="s">
        <v>14</v>
      </c>
      <c r="U9" s="115"/>
      <c r="W9" s="100"/>
      <c r="X9" s="101"/>
      <c r="Y9" s="8" t="s">
        <v>16</v>
      </c>
      <c r="Z9" s="9" t="s">
        <v>51</v>
      </c>
      <c r="AA9" s="9" t="s">
        <v>52</v>
      </c>
      <c r="AB9" s="10"/>
      <c r="AC9" s="11" t="s">
        <v>1</v>
      </c>
      <c r="AD9" s="11" t="s">
        <v>2</v>
      </c>
      <c r="AE9" s="11" t="s">
        <v>3</v>
      </c>
      <c r="AF9" s="11" t="s">
        <v>4</v>
      </c>
      <c r="AG9" s="11" t="s">
        <v>5</v>
      </c>
      <c r="AH9" s="11" t="s">
        <v>6</v>
      </c>
      <c r="AI9" s="11" t="s">
        <v>7</v>
      </c>
      <c r="AJ9" s="11" t="s">
        <v>8</v>
      </c>
      <c r="AK9" s="11" t="s">
        <v>9</v>
      </c>
      <c r="AL9" s="11" t="s">
        <v>10</v>
      </c>
      <c r="AM9" s="11" t="s">
        <v>11</v>
      </c>
      <c r="AN9" s="11" t="s">
        <v>12</v>
      </c>
      <c r="AO9" s="11" t="s">
        <v>13</v>
      </c>
      <c r="AP9" s="114" t="s">
        <v>14</v>
      </c>
      <c r="AQ9" s="115"/>
    </row>
    <row r="10" spans="1:43" ht="24" customHeight="1">
      <c r="A10" s="104" t="s">
        <v>17</v>
      </c>
      <c r="B10" s="105"/>
      <c r="C10" s="29" t="s">
        <v>39</v>
      </c>
      <c r="D10" s="13">
        <v>240</v>
      </c>
      <c r="E10" s="14">
        <v>7.5</v>
      </c>
      <c r="F10" s="15" t="s">
        <v>42</v>
      </c>
      <c r="G10" s="16">
        <f>ROUND((G22/$D22)/$E22,2)</f>
        <v>23.33</v>
      </c>
      <c r="H10" s="16">
        <f aca="true" t="shared" si="0" ref="H10:T10">ROUND((H22/$D22)/$E22,2)</f>
        <v>23.83</v>
      </c>
      <c r="I10" s="16">
        <f t="shared" si="0"/>
        <v>24.32</v>
      </c>
      <c r="J10" s="16">
        <f t="shared" si="0"/>
        <v>24.82</v>
      </c>
      <c r="K10" s="16">
        <f t="shared" si="0"/>
        <v>25.32</v>
      </c>
      <c r="L10" s="16">
        <f t="shared" si="0"/>
        <v>25.81</v>
      </c>
      <c r="M10" s="16">
        <f t="shared" si="0"/>
        <v>26.31</v>
      </c>
      <c r="N10" s="16">
        <f t="shared" si="0"/>
        <v>26.8</v>
      </c>
      <c r="O10" s="16">
        <f t="shared" si="0"/>
        <v>27.3</v>
      </c>
      <c r="P10" s="16">
        <f t="shared" si="0"/>
        <v>27.79</v>
      </c>
      <c r="Q10" s="16">
        <f t="shared" si="0"/>
        <v>28.29</v>
      </c>
      <c r="R10" s="16">
        <f t="shared" si="0"/>
        <v>28.78</v>
      </c>
      <c r="S10" s="16">
        <f t="shared" si="0"/>
        <v>29.28</v>
      </c>
      <c r="T10" s="116">
        <f t="shared" si="0"/>
        <v>29.78</v>
      </c>
      <c r="U10" s="117"/>
      <c r="W10" s="104" t="s">
        <v>17</v>
      </c>
      <c r="X10" s="105"/>
      <c r="Y10" s="12" t="s">
        <v>30</v>
      </c>
      <c r="Z10" s="13">
        <v>240</v>
      </c>
      <c r="AA10" s="14">
        <v>7.5</v>
      </c>
      <c r="AB10" s="15" t="s">
        <v>42</v>
      </c>
      <c r="AC10" s="16">
        <v>15.22</v>
      </c>
      <c r="AD10" s="16">
        <v>15.58</v>
      </c>
      <c r="AE10" s="16">
        <v>15.93</v>
      </c>
      <c r="AF10" s="16">
        <v>16.29</v>
      </c>
      <c r="AG10" s="16">
        <v>16.64</v>
      </c>
      <c r="AH10" s="16">
        <v>17</v>
      </c>
      <c r="AI10" s="16">
        <v>17.35</v>
      </c>
      <c r="AJ10" s="16">
        <v>17.7</v>
      </c>
      <c r="AK10" s="16">
        <v>18.06</v>
      </c>
      <c r="AL10" s="16">
        <v>18.41</v>
      </c>
      <c r="AM10" s="16">
        <v>18.77</v>
      </c>
      <c r="AN10" s="16">
        <v>19.12</v>
      </c>
      <c r="AO10" s="16">
        <v>19.48</v>
      </c>
      <c r="AP10" s="116">
        <v>19.81</v>
      </c>
      <c r="AQ10" s="117"/>
    </row>
    <row r="11" spans="1:43" ht="24" customHeight="1">
      <c r="A11" s="106" t="s">
        <v>18</v>
      </c>
      <c r="B11" s="107"/>
      <c r="C11" s="21" t="s">
        <v>31</v>
      </c>
      <c r="D11" s="22">
        <v>240</v>
      </c>
      <c r="E11" s="23">
        <v>7.5</v>
      </c>
      <c r="F11" s="24" t="s">
        <v>42</v>
      </c>
      <c r="G11" s="25">
        <f>ROUND((G23/$D23)/$E23,2)</f>
        <v>15.83</v>
      </c>
      <c r="H11" s="25">
        <f aca="true" t="shared" si="1" ref="H11:T11">ROUND((H23/$D23)/$E23,2)</f>
        <v>15.96</v>
      </c>
      <c r="I11" s="25">
        <f t="shared" si="1"/>
        <v>16.06</v>
      </c>
      <c r="J11" s="25">
        <f t="shared" si="1"/>
        <v>16.18</v>
      </c>
      <c r="K11" s="25">
        <f t="shared" si="1"/>
        <v>16.3</v>
      </c>
      <c r="L11" s="25">
        <f t="shared" si="1"/>
        <v>17.73</v>
      </c>
      <c r="M11" s="25">
        <f t="shared" si="1"/>
        <v>17.85</v>
      </c>
      <c r="N11" s="25">
        <f t="shared" si="1"/>
        <v>18.32</v>
      </c>
      <c r="O11" s="25">
        <f t="shared" si="1"/>
        <v>18.46</v>
      </c>
      <c r="P11" s="25">
        <f t="shared" si="1"/>
        <v>18.56</v>
      </c>
      <c r="Q11" s="25">
        <f t="shared" si="1"/>
        <v>18.69</v>
      </c>
      <c r="R11" s="25">
        <f t="shared" si="1"/>
        <v>18.83</v>
      </c>
      <c r="S11" s="25">
        <f t="shared" si="1"/>
        <v>18.96</v>
      </c>
      <c r="T11" s="112">
        <f t="shared" si="1"/>
        <v>19.09</v>
      </c>
      <c r="U11" s="113"/>
      <c r="W11" s="106" t="s">
        <v>18</v>
      </c>
      <c r="X11" s="107"/>
      <c r="Y11" s="21" t="s">
        <v>31</v>
      </c>
      <c r="Z11" s="22">
        <v>240</v>
      </c>
      <c r="AA11" s="23">
        <v>7.5</v>
      </c>
      <c r="AB11" s="24" t="s">
        <v>42</v>
      </c>
      <c r="AC11" s="25">
        <v>15.22</v>
      </c>
      <c r="AD11" s="25">
        <v>15.35</v>
      </c>
      <c r="AE11" s="25">
        <v>15.44</v>
      </c>
      <c r="AF11" s="25">
        <v>15.56</v>
      </c>
      <c r="AG11" s="25">
        <v>15.67</v>
      </c>
      <c r="AH11" s="25">
        <v>17.04</v>
      </c>
      <c r="AI11" s="25">
        <v>17.16</v>
      </c>
      <c r="AJ11" s="25">
        <v>17.61</v>
      </c>
      <c r="AK11" s="25">
        <v>17.75</v>
      </c>
      <c r="AL11" s="25">
        <v>17.85</v>
      </c>
      <c r="AM11" s="25">
        <v>17.98</v>
      </c>
      <c r="AN11" s="25">
        <v>18.1</v>
      </c>
      <c r="AO11" s="25">
        <v>18.23</v>
      </c>
      <c r="AP11" s="112">
        <v>18.36</v>
      </c>
      <c r="AQ11" s="113"/>
    </row>
    <row r="12" spans="1:43" ht="24" customHeight="1">
      <c r="A12" s="108" t="s">
        <v>25</v>
      </c>
      <c r="B12" s="109"/>
      <c r="C12" s="12" t="s">
        <v>33</v>
      </c>
      <c r="D12" s="13">
        <v>240</v>
      </c>
      <c r="E12" s="14">
        <v>7.5</v>
      </c>
      <c r="F12" s="15" t="s">
        <v>42</v>
      </c>
      <c r="G12" s="16">
        <f aca="true" t="shared" si="2" ref="G12:T12">ROUND((G24/$D24)/$E24,2)</f>
        <v>21.11</v>
      </c>
      <c r="H12" s="16">
        <f t="shared" si="2"/>
        <v>21.37</v>
      </c>
      <c r="I12" s="16">
        <f t="shared" si="2"/>
        <v>21.97</v>
      </c>
      <c r="J12" s="16">
        <f t="shared" si="2"/>
        <v>22.39</v>
      </c>
      <c r="K12" s="16">
        <f t="shared" si="2"/>
        <v>22.82</v>
      </c>
      <c r="L12" s="16">
        <f t="shared" si="2"/>
        <v>23.25</v>
      </c>
      <c r="M12" s="16">
        <f t="shared" si="2"/>
        <v>23.67</v>
      </c>
      <c r="N12" s="16">
        <f t="shared" si="2"/>
        <v>24.1</v>
      </c>
      <c r="O12" s="16">
        <f t="shared" si="2"/>
        <v>24.53</v>
      </c>
      <c r="P12" s="16">
        <f t="shared" si="2"/>
        <v>24.96</v>
      </c>
      <c r="Q12" s="16">
        <f t="shared" si="2"/>
        <v>25.38</v>
      </c>
      <c r="R12" s="16">
        <f t="shared" si="2"/>
        <v>25.81</v>
      </c>
      <c r="S12" s="16">
        <f t="shared" si="2"/>
        <v>26.24</v>
      </c>
      <c r="T12" s="116">
        <f t="shared" si="2"/>
        <v>26.67</v>
      </c>
      <c r="U12" s="117"/>
      <c r="W12" s="108" t="s">
        <v>25</v>
      </c>
      <c r="X12" s="109"/>
      <c r="Y12" s="12" t="s">
        <v>33</v>
      </c>
      <c r="Z12" s="13">
        <v>240</v>
      </c>
      <c r="AA12" s="14">
        <v>7.5</v>
      </c>
      <c r="AB12" s="15" t="s">
        <v>42</v>
      </c>
      <c r="AC12" s="16">
        <v>21.75</v>
      </c>
      <c r="AD12" s="16">
        <v>21.88</v>
      </c>
      <c r="AE12" s="16">
        <v>22.01</v>
      </c>
      <c r="AF12" s="16">
        <v>22.15</v>
      </c>
      <c r="AG12" s="16">
        <v>22.28</v>
      </c>
      <c r="AH12" s="16">
        <v>22.42</v>
      </c>
      <c r="AI12" s="16">
        <v>22.56</v>
      </c>
      <c r="AJ12" s="16">
        <v>22.7</v>
      </c>
      <c r="AK12" s="16">
        <v>22.83</v>
      </c>
      <c r="AL12" s="16">
        <v>22.98</v>
      </c>
      <c r="AM12" s="16">
        <v>23.12</v>
      </c>
      <c r="AN12" s="16">
        <v>23.26</v>
      </c>
      <c r="AO12" s="16">
        <v>23.4</v>
      </c>
      <c r="AP12" s="116">
        <v>24.78</v>
      </c>
      <c r="AQ12" s="117"/>
    </row>
    <row r="13" spans="1:43" ht="24" customHeight="1">
      <c r="A13" s="110" t="s">
        <v>19</v>
      </c>
      <c r="B13" s="111"/>
      <c r="C13" s="21" t="s">
        <v>38</v>
      </c>
      <c r="D13" s="22">
        <v>240</v>
      </c>
      <c r="E13" s="23">
        <v>7.5</v>
      </c>
      <c r="F13" s="24" t="s">
        <v>42</v>
      </c>
      <c r="G13" s="25">
        <f aca="true" t="shared" si="3" ref="G13:T13">ROUND((G25/$D25)/$E25,2)</f>
        <v>12.86</v>
      </c>
      <c r="H13" s="25">
        <f t="shared" si="3"/>
        <v>13.1</v>
      </c>
      <c r="I13" s="25">
        <f t="shared" si="3"/>
        <v>13.35</v>
      </c>
      <c r="J13" s="25">
        <f t="shared" si="3"/>
        <v>13.59</v>
      </c>
      <c r="K13" s="25">
        <f t="shared" si="3"/>
        <v>13.84</v>
      </c>
      <c r="L13" s="25">
        <f t="shared" si="3"/>
        <v>14.08</v>
      </c>
      <c r="M13" s="25">
        <f t="shared" si="3"/>
        <v>14.33</v>
      </c>
      <c r="N13" s="25">
        <f t="shared" si="3"/>
        <v>14.58</v>
      </c>
      <c r="O13" s="25">
        <f t="shared" si="3"/>
        <v>14.83</v>
      </c>
      <c r="P13" s="25">
        <f t="shared" si="3"/>
        <v>15.09</v>
      </c>
      <c r="Q13" s="25">
        <f t="shared" si="3"/>
        <v>15.34</v>
      </c>
      <c r="R13" s="25">
        <f t="shared" si="3"/>
        <v>15.61</v>
      </c>
      <c r="S13" s="25">
        <f t="shared" si="3"/>
        <v>15.86</v>
      </c>
      <c r="T13" s="112">
        <f t="shared" si="3"/>
        <v>16.16</v>
      </c>
      <c r="U13" s="113"/>
      <c r="W13" s="110" t="s">
        <v>19</v>
      </c>
      <c r="X13" s="111"/>
      <c r="Y13" s="21" t="s">
        <v>38</v>
      </c>
      <c r="Z13" s="22">
        <v>240</v>
      </c>
      <c r="AA13" s="23">
        <v>7.5</v>
      </c>
      <c r="AB13" s="24" t="s">
        <v>42</v>
      </c>
      <c r="AC13" s="25">
        <v>12.37</v>
      </c>
      <c r="AD13" s="25">
        <v>12.6</v>
      </c>
      <c r="AE13" s="25">
        <v>12.83</v>
      </c>
      <c r="AF13" s="25">
        <v>13.07</v>
      </c>
      <c r="AG13" s="25">
        <v>13.31</v>
      </c>
      <c r="AH13" s="25">
        <v>13.54</v>
      </c>
      <c r="AI13" s="25">
        <v>13.78</v>
      </c>
      <c r="AJ13" s="25">
        <v>14.02</v>
      </c>
      <c r="AK13" s="25">
        <v>14.26</v>
      </c>
      <c r="AL13" s="25">
        <v>14.51</v>
      </c>
      <c r="AM13" s="25">
        <v>14.75</v>
      </c>
      <c r="AN13" s="25">
        <v>15.01</v>
      </c>
      <c r="AO13" s="25">
        <v>15.25</v>
      </c>
      <c r="AP13" s="112">
        <v>15.54</v>
      </c>
      <c r="AQ13" s="113"/>
    </row>
    <row r="14" spans="1:43" ht="24" customHeight="1">
      <c r="A14" s="106" t="s">
        <v>23</v>
      </c>
      <c r="B14" s="107"/>
      <c r="C14" s="21" t="s">
        <v>40</v>
      </c>
      <c r="D14" s="22">
        <v>240</v>
      </c>
      <c r="E14" s="26">
        <v>7.5</v>
      </c>
      <c r="F14" s="24" t="s">
        <v>41</v>
      </c>
      <c r="G14" s="25">
        <f aca="true" t="shared" si="4" ref="G14:T14">ROUND((G26/$D26)/$E26,2)</f>
        <v>24.08</v>
      </c>
      <c r="H14" s="25">
        <f t="shared" si="4"/>
        <v>24.32</v>
      </c>
      <c r="I14" s="25">
        <f t="shared" si="4"/>
        <v>24.51</v>
      </c>
      <c r="J14" s="25">
        <f t="shared" si="4"/>
        <v>24.73</v>
      </c>
      <c r="K14" s="25">
        <f t="shared" si="4"/>
        <v>24.95</v>
      </c>
      <c r="L14" s="25">
        <f t="shared" si="4"/>
        <v>25.17</v>
      </c>
      <c r="M14" s="25">
        <f t="shared" si="4"/>
        <v>25.4</v>
      </c>
      <c r="N14" s="25">
        <f t="shared" si="4"/>
        <v>26.06</v>
      </c>
      <c r="O14" s="25">
        <f t="shared" si="4"/>
        <v>26.3</v>
      </c>
      <c r="P14" s="25">
        <f t="shared" si="4"/>
        <v>26.51</v>
      </c>
      <c r="Q14" s="25">
        <f t="shared" si="4"/>
        <v>26.73</v>
      </c>
      <c r="R14" s="25">
        <f t="shared" si="4"/>
        <v>26.97</v>
      </c>
      <c r="S14" s="25">
        <f t="shared" si="4"/>
        <v>27.21</v>
      </c>
      <c r="T14" s="112">
        <f t="shared" si="4"/>
        <v>27.45</v>
      </c>
      <c r="U14" s="113"/>
      <c r="W14" s="106" t="s">
        <v>23</v>
      </c>
      <c r="X14" s="107"/>
      <c r="Y14" s="21" t="s">
        <v>40</v>
      </c>
      <c r="Z14" s="22">
        <v>240</v>
      </c>
      <c r="AA14" s="26">
        <v>7.5</v>
      </c>
      <c r="AB14" s="24" t="s">
        <v>41</v>
      </c>
      <c r="AC14" s="25">
        <v>23.16</v>
      </c>
      <c r="AD14" s="25">
        <v>23.38</v>
      </c>
      <c r="AE14" s="25">
        <v>23.57</v>
      </c>
      <c r="AF14" s="25">
        <v>23.78</v>
      </c>
      <c r="AG14" s="25">
        <v>23.99</v>
      </c>
      <c r="AH14" s="25">
        <v>24.2</v>
      </c>
      <c r="AI14" s="25">
        <v>24.42</v>
      </c>
      <c r="AJ14" s="25">
        <v>25.06</v>
      </c>
      <c r="AK14" s="25">
        <v>25.29</v>
      </c>
      <c r="AL14" s="25">
        <v>25.49</v>
      </c>
      <c r="AM14" s="25">
        <v>25.7</v>
      </c>
      <c r="AN14" s="25">
        <v>25.94</v>
      </c>
      <c r="AO14" s="25">
        <v>26.16</v>
      </c>
      <c r="AP14" s="112">
        <v>26.4</v>
      </c>
      <c r="AQ14" s="113"/>
    </row>
    <row r="15" spans="1:43" ht="24" customHeight="1">
      <c r="A15" s="8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2"/>
      <c r="W15" s="80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2"/>
    </row>
    <row r="16" spans="1:43" ht="18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/>
      <c r="W16" s="83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5"/>
    </row>
    <row r="17" spans="1:43" ht="18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5"/>
      <c r="W17" s="83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5"/>
    </row>
    <row r="18" spans="1:43" ht="18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8"/>
      <c r="W18" s="86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8"/>
    </row>
    <row r="19" spans="1:43" ht="24" customHeight="1">
      <c r="A19" s="80"/>
      <c r="B19" s="81"/>
      <c r="C19" s="81"/>
      <c r="D19" s="81"/>
      <c r="E19" s="82"/>
      <c r="F19" s="6"/>
      <c r="G19" s="74" t="s">
        <v>57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W19" s="80"/>
      <c r="X19" s="81"/>
      <c r="Y19" s="81"/>
      <c r="Z19" s="81"/>
      <c r="AA19" s="82"/>
      <c r="AB19" s="6"/>
      <c r="AC19" s="74" t="s">
        <v>57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6"/>
    </row>
    <row r="20" spans="1:43" ht="24" customHeight="1">
      <c r="A20" s="86"/>
      <c r="B20" s="87"/>
      <c r="C20" s="87"/>
      <c r="D20" s="87"/>
      <c r="E20" s="88"/>
      <c r="F20" s="7"/>
      <c r="G20" s="90" t="s">
        <v>0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2"/>
      <c r="W20" s="86"/>
      <c r="X20" s="87"/>
      <c r="Y20" s="87"/>
      <c r="Z20" s="87"/>
      <c r="AA20" s="88"/>
      <c r="AB20" s="7"/>
      <c r="AC20" s="90" t="s">
        <v>0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2"/>
    </row>
    <row r="21" spans="1:43" s="3" customFormat="1" ht="36">
      <c r="A21" s="100"/>
      <c r="B21" s="101"/>
      <c r="C21" s="8" t="s">
        <v>16</v>
      </c>
      <c r="D21" s="9" t="s">
        <v>51</v>
      </c>
      <c r="E21" s="9" t="s">
        <v>52</v>
      </c>
      <c r="F21" s="10"/>
      <c r="G21" s="11" t="s">
        <v>1</v>
      </c>
      <c r="H21" s="11" t="s">
        <v>2</v>
      </c>
      <c r="I21" s="11" t="s">
        <v>3</v>
      </c>
      <c r="J21" s="11" t="s">
        <v>4</v>
      </c>
      <c r="K21" s="11" t="s">
        <v>5</v>
      </c>
      <c r="L21" s="11" t="s">
        <v>6</v>
      </c>
      <c r="M21" s="11" t="s">
        <v>7</v>
      </c>
      <c r="N21" s="11" t="s">
        <v>8</v>
      </c>
      <c r="O21" s="11" t="s">
        <v>9</v>
      </c>
      <c r="P21" s="11" t="s">
        <v>10</v>
      </c>
      <c r="Q21" s="11" t="s">
        <v>11</v>
      </c>
      <c r="R21" s="11" t="s">
        <v>12</v>
      </c>
      <c r="S21" s="11" t="s">
        <v>13</v>
      </c>
      <c r="T21" s="114" t="s">
        <v>14</v>
      </c>
      <c r="U21" s="115"/>
      <c r="W21" s="100"/>
      <c r="X21" s="101"/>
      <c r="Y21" s="8" t="s">
        <v>16</v>
      </c>
      <c r="Z21" s="9" t="s">
        <v>51</v>
      </c>
      <c r="AA21" s="9" t="s">
        <v>52</v>
      </c>
      <c r="AB21" s="10"/>
      <c r="AC21" s="11" t="s">
        <v>1</v>
      </c>
      <c r="AD21" s="11" t="s">
        <v>2</v>
      </c>
      <c r="AE21" s="11" t="s">
        <v>3</v>
      </c>
      <c r="AF21" s="11" t="s">
        <v>4</v>
      </c>
      <c r="AG21" s="11" t="s">
        <v>5</v>
      </c>
      <c r="AH21" s="11" t="s">
        <v>6</v>
      </c>
      <c r="AI21" s="11" t="s">
        <v>7</v>
      </c>
      <c r="AJ21" s="11" t="s">
        <v>8</v>
      </c>
      <c r="AK21" s="11" t="s">
        <v>9</v>
      </c>
      <c r="AL21" s="11" t="s">
        <v>10</v>
      </c>
      <c r="AM21" s="11" t="s">
        <v>11</v>
      </c>
      <c r="AN21" s="11" t="s">
        <v>12</v>
      </c>
      <c r="AO21" s="11" t="s">
        <v>13</v>
      </c>
      <c r="AP21" s="114" t="s">
        <v>14</v>
      </c>
      <c r="AQ21" s="115"/>
    </row>
    <row r="22" spans="1:43" ht="24" customHeight="1">
      <c r="A22" s="104" t="s">
        <v>17</v>
      </c>
      <c r="B22" s="105"/>
      <c r="C22" s="29" t="s">
        <v>39</v>
      </c>
      <c r="D22" s="13">
        <v>240</v>
      </c>
      <c r="E22" s="14">
        <v>7.5</v>
      </c>
      <c r="F22" s="15" t="s">
        <v>42</v>
      </c>
      <c r="G22" s="18">
        <v>42000</v>
      </c>
      <c r="H22" s="18">
        <v>42892</v>
      </c>
      <c r="I22" s="18">
        <v>43784</v>
      </c>
      <c r="J22" s="18">
        <v>44676</v>
      </c>
      <c r="K22" s="18">
        <v>45568</v>
      </c>
      <c r="L22" s="18">
        <v>46460</v>
      </c>
      <c r="M22" s="18">
        <v>47352</v>
      </c>
      <c r="N22" s="18">
        <v>48244</v>
      </c>
      <c r="O22" s="18">
        <v>49136</v>
      </c>
      <c r="P22" s="18">
        <v>50028</v>
      </c>
      <c r="Q22" s="18">
        <v>50920</v>
      </c>
      <c r="R22" s="18">
        <v>51812</v>
      </c>
      <c r="S22" s="18">
        <v>52700</v>
      </c>
      <c r="T22" s="18">
        <v>53600</v>
      </c>
      <c r="U22" s="18">
        <f aca="true" t="shared" si="5" ref="H22:U23">ROUND(AQ22*1.04,0)</f>
        <v>0</v>
      </c>
      <c r="W22" s="104" t="s">
        <v>17</v>
      </c>
      <c r="X22" s="105"/>
      <c r="Y22" s="12" t="s">
        <v>30</v>
      </c>
      <c r="Z22" s="13">
        <v>240</v>
      </c>
      <c r="AA22" s="14">
        <v>7.5</v>
      </c>
      <c r="AB22" s="15" t="s">
        <v>42</v>
      </c>
      <c r="AC22" s="18">
        <v>27392</v>
      </c>
      <c r="AD22" s="18">
        <v>28041</v>
      </c>
      <c r="AE22" s="18">
        <v>28669</v>
      </c>
      <c r="AF22" s="18">
        <v>29318</v>
      </c>
      <c r="AG22" s="18">
        <v>29947</v>
      </c>
      <c r="AH22" s="18">
        <v>30596</v>
      </c>
      <c r="AI22" s="18">
        <v>31225</v>
      </c>
      <c r="AJ22" s="18">
        <v>31852</v>
      </c>
      <c r="AK22" s="18">
        <v>32502</v>
      </c>
      <c r="AL22" s="18">
        <v>33130</v>
      </c>
      <c r="AM22" s="18">
        <v>33779</v>
      </c>
      <c r="AN22" s="18">
        <v>34407</v>
      </c>
      <c r="AO22" s="18">
        <v>35056</v>
      </c>
      <c r="AP22" s="118">
        <v>42807</v>
      </c>
      <c r="AQ22" s="119"/>
    </row>
    <row r="23" spans="1:43" ht="24" customHeight="1">
      <c r="A23" s="106" t="s">
        <v>18</v>
      </c>
      <c r="B23" s="107"/>
      <c r="C23" s="21" t="s">
        <v>31</v>
      </c>
      <c r="D23" s="22">
        <v>240</v>
      </c>
      <c r="E23" s="23">
        <v>7.5</v>
      </c>
      <c r="F23" s="24" t="s">
        <v>42</v>
      </c>
      <c r="G23" s="27">
        <f>ROUND(AC23*1.04,0)</f>
        <v>28488</v>
      </c>
      <c r="H23" s="27">
        <f t="shared" si="5"/>
        <v>28727</v>
      </c>
      <c r="I23" s="27">
        <f t="shared" si="5"/>
        <v>28902</v>
      </c>
      <c r="J23" s="27">
        <f t="shared" si="5"/>
        <v>29120</v>
      </c>
      <c r="K23" s="27">
        <f t="shared" si="5"/>
        <v>29336</v>
      </c>
      <c r="L23" s="27">
        <f t="shared" si="5"/>
        <v>31906</v>
      </c>
      <c r="M23" s="27">
        <f t="shared" si="5"/>
        <v>32125</v>
      </c>
      <c r="N23" s="27">
        <f t="shared" si="5"/>
        <v>32974</v>
      </c>
      <c r="O23" s="27">
        <f t="shared" si="5"/>
        <v>33235</v>
      </c>
      <c r="P23" s="27">
        <f t="shared" si="5"/>
        <v>33410</v>
      </c>
      <c r="Q23" s="27">
        <f t="shared" si="5"/>
        <v>33649</v>
      </c>
      <c r="R23" s="27">
        <f t="shared" si="5"/>
        <v>33889</v>
      </c>
      <c r="S23" s="27">
        <f t="shared" si="5"/>
        <v>34128</v>
      </c>
      <c r="T23" s="27">
        <f t="shared" si="5"/>
        <v>34368</v>
      </c>
      <c r="U23" s="27">
        <f t="shared" si="5"/>
        <v>0</v>
      </c>
      <c r="W23" s="106" t="s">
        <v>18</v>
      </c>
      <c r="X23" s="107"/>
      <c r="Y23" s="21" t="s">
        <v>31</v>
      </c>
      <c r="Z23" s="22">
        <v>240</v>
      </c>
      <c r="AA23" s="23">
        <v>7.5</v>
      </c>
      <c r="AB23" s="24" t="s">
        <v>42</v>
      </c>
      <c r="AC23" s="27">
        <v>27392</v>
      </c>
      <c r="AD23" s="27">
        <v>27622</v>
      </c>
      <c r="AE23" s="27">
        <v>27790</v>
      </c>
      <c r="AF23" s="27">
        <v>28000</v>
      </c>
      <c r="AG23" s="27">
        <v>28208</v>
      </c>
      <c r="AH23" s="27">
        <v>30679</v>
      </c>
      <c r="AI23" s="27">
        <v>30889</v>
      </c>
      <c r="AJ23" s="27">
        <v>31706</v>
      </c>
      <c r="AK23" s="27">
        <v>31957</v>
      </c>
      <c r="AL23" s="27">
        <v>32125</v>
      </c>
      <c r="AM23" s="27">
        <v>32355</v>
      </c>
      <c r="AN23" s="27">
        <v>32586</v>
      </c>
      <c r="AO23" s="27">
        <v>32815</v>
      </c>
      <c r="AP23" s="120">
        <v>33046</v>
      </c>
      <c r="AQ23" s="121"/>
    </row>
    <row r="24" spans="1:43" ht="24" customHeight="1">
      <c r="A24" s="108" t="s">
        <v>25</v>
      </c>
      <c r="B24" s="109"/>
      <c r="C24" s="12" t="s">
        <v>33</v>
      </c>
      <c r="D24" s="13">
        <v>240</v>
      </c>
      <c r="E24" s="14">
        <v>7.5</v>
      </c>
      <c r="F24" s="15" t="s">
        <v>42</v>
      </c>
      <c r="G24" s="18">
        <v>38000</v>
      </c>
      <c r="H24" s="18">
        <v>38469</v>
      </c>
      <c r="I24" s="18">
        <v>39538</v>
      </c>
      <c r="J24" s="18">
        <v>40307</v>
      </c>
      <c r="K24" s="18">
        <v>41076</v>
      </c>
      <c r="L24" s="18">
        <v>41845</v>
      </c>
      <c r="M24" s="18">
        <v>42614</v>
      </c>
      <c r="N24" s="18">
        <v>43383</v>
      </c>
      <c r="O24" s="18">
        <v>44152</v>
      </c>
      <c r="P24" s="18">
        <v>44921</v>
      </c>
      <c r="Q24" s="18">
        <v>45690</v>
      </c>
      <c r="R24" s="18">
        <v>46459</v>
      </c>
      <c r="S24" s="18">
        <v>47230</v>
      </c>
      <c r="T24" s="18">
        <v>48000</v>
      </c>
      <c r="U24" s="18">
        <f aca="true" t="shared" si="6" ref="H24:U26">ROUND(AQ24*1.04,0)</f>
        <v>0</v>
      </c>
      <c r="W24" s="108" t="s">
        <v>25</v>
      </c>
      <c r="X24" s="109"/>
      <c r="Y24" s="12" t="s">
        <v>33</v>
      </c>
      <c r="Z24" s="13">
        <v>240</v>
      </c>
      <c r="AA24" s="14">
        <v>7.5</v>
      </c>
      <c r="AB24" s="15" t="s">
        <v>42</v>
      </c>
      <c r="AC24" s="18">
        <v>39141</v>
      </c>
      <c r="AD24" s="18">
        <v>39392</v>
      </c>
      <c r="AE24" s="18">
        <v>39622</v>
      </c>
      <c r="AF24" s="18">
        <v>39873</v>
      </c>
      <c r="AG24" s="18">
        <v>40104</v>
      </c>
      <c r="AH24" s="18">
        <v>40354</v>
      </c>
      <c r="AI24" s="18">
        <v>40606</v>
      </c>
      <c r="AJ24" s="18">
        <v>40858</v>
      </c>
      <c r="AK24" s="18">
        <v>41088</v>
      </c>
      <c r="AL24" s="18">
        <v>41361</v>
      </c>
      <c r="AM24" s="18">
        <v>41612</v>
      </c>
      <c r="AN24" s="18">
        <v>41863</v>
      </c>
      <c r="AO24" s="18">
        <v>42114</v>
      </c>
      <c r="AP24" s="118">
        <v>44606</v>
      </c>
      <c r="AQ24" s="119"/>
    </row>
    <row r="25" spans="1:43" ht="24" customHeight="1">
      <c r="A25" s="110" t="s">
        <v>19</v>
      </c>
      <c r="B25" s="111"/>
      <c r="C25" s="21" t="s">
        <v>38</v>
      </c>
      <c r="D25" s="22">
        <v>240</v>
      </c>
      <c r="E25" s="23">
        <v>7.5</v>
      </c>
      <c r="F25" s="24" t="s">
        <v>42</v>
      </c>
      <c r="G25" s="27">
        <f>ROUND(AC25*1.04,0)</f>
        <v>23151</v>
      </c>
      <c r="H25" s="27">
        <f t="shared" si="6"/>
        <v>23587</v>
      </c>
      <c r="I25" s="27">
        <f t="shared" si="6"/>
        <v>24023</v>
      </c>
      <c r="J25" s="27">
        <f t="shared" si="6"/>
        <v>24459</v>
      </c>
      <c r="K25" s="27">
        <f t="shared" si="6"/>
        <v>24915</v>
      </c>
      <c r="L25" s="27">
        <f t="shared" si="6"/>
        <v>25352</v>
      </c>
      <c r="M25" s="27">
        <f t="shared" si="6"/>
        <v>25787</v>
      </c>
      <c r="N25" s="27">
        <f t="shared" si="6"/>
        <v>26243</v>
      </c>
      <c r="O25" s="27">
        <f t="shared" si="6"/>
        <v>26702</v>
      </c>
      <c r="P25" s="27">
        <f t="shared" si="6"/>
        <v>27159</v>
      </c>
      <c r="Q25" s="27">
        <f t="shared" si="6"/>
        <v>27617</v>
      </c>
      <c r="R25" s="27">
        <f t="shared" si="6"/>
        <v>28096</v>
      </c>
      <c r="S25" s="27">
        <f t="shared" si="6"/>
        <v>28553</v>
      </c>
      <c r="T25" s="27">
        <f t="shared" si="6"/>
        <v>29096</v>
      </c>
      <c r="U25" s="27">
        <f t="shared" si="6"/>
        <v>0</v>
      </c>
      <c r="W25" s="110" t="s">
        <v>19</v>
      </c>
      <c r="X25" s="111"/>
      <c r="Y25" s="21" t="s">
        <v>38</v>
      </c>
      <c r="Z25" s="22">
        <v>240</v>
      </c>
      <c r="AA25" s="23">
        <v>7.5</v>
      </c>
      <c r="AB25" s="24" t="s">
        <v>42</v>
      </c>
      <c r="AC25" s="27">
        <v>22261</v>
      </c>
      <c r="AD25" s="27">
        <v>22680</v>
      </c>
      <c r="AE25" s="27">
        <v>23099</v>
      </c>
      <c r="AF25" s="27">
        <v>23518</v>
      </c>
      <c r="AG25" s="27">
        <v>23957</v>
      </c>
      <c r="AH25" s="27">
        <v>24377</v>
      </c>
      <c r="AI25" s="27">
        <v>24795</v>
      </c>
      <c r="AJ25" s="27">
        <v>25234</v>
      </c>
      <c r="AK25" s="27">
        <v>25675</v>
      </c>
      <c r="AL25" s="27">
        <v>26114</v>
      </c>
      <c r="AM25" s="27">
        <v>26555</v>
      </c>
      <c r="AN25" s="27">
        <v>27015</v>
      </c>
      <c r="AO25" s="27">
        <v>27455</v>
      </c>
      <c r="AP25" s="120">
        <v>27977</v>
      </c>
      <c r="AQ25" s="121"/>
    </row>
    <row r="26" spans="1:43" ht="24" customHeight="1">
      <c r="A26" s="106" t="s">
        <v>23</v>
      </c>
      <c r="B26" s="107"/>
      <c r="C26" s="21" t="s">
        <v>40</v>
      </c>
      <c r="D26" s="22">
        <v>240</v>
      </c>
      <c r="E26" s="26">
        <v>7.5</v>
      </c>
      <c r="F26" s="24" t="s">
        <v>41</v>
      </c>
      <c r="G26" s="27">
        <f>ROUND(AC26*1.04,0)</f>
        <v>43350</v>
      </c>
      <c r="H26" s="27">
        <f t="shared" si="6"/>
        <v>43767</v>
      </c>
      <c r="I26" s="27">
        <f t="shared" si="6"/>
        <v>44117</v>
      </c>
      <c r="J26" s="27">
        <f t="shared" si="6"/>
        <v>44511</v>
      </c>
      <c r="K26" s="27">
        <f t="shared" si="6"/>
        <v>44906</v>
      </c>
      <c r="L26" s="27">
        <f t="shared" si="6"/>
        <v>45300</v>
      </c>
      <c r="M26" s="27">
        <f t="shared" si="6"/>
        <v>45720</v>
      </c>
      <c r="N26" s="27">
        <f t="shared" si="6"/>
        <v>46904</v>
      </c>
      <c r="O26" s="27">
        <f t="shared" si="6"/>
        <v>47345</v>
      </c>
      <c r="P26" s="27">
        <f t="shared" si="6"/>
        <v>47717</v>
      </c>
      <c r="Q26" s="27">
        <f t="shared" si="6"/>
        <v>48112</v>
      </c>
      <c r="R26" s="27">
        <f t="shared" si="6"/>
        <v>48554</v>
      </c>
      <c r="S26" s="27">
        <f t="shared" si="6"/>
        <v>48973</v>
      </c>
      <c r="T26" s="27">
        <f t="shared" si="6"/>
        <v>49414</v>
      </c>
      <c r="U26" s="27">
        <f t="shared" si="6"/>
        <v>0</v>
      </c>
      <c r="W26" s="106" t="s">
        <v>23</v>
      </c>
      <c r="X26" s="107"/>
      <c r="Y26" s="21" t="s">
        <v>40</v>
      </c>
      <c r="Z26" s="22">
        <v>240</v>
      </c>
      <c r="AA26" s="26">
        <v>7.5</v>
      </c>
      <c r="AB26" s="24" t="s">
        <v>41</v>
      </c>
      <c r="AC26" s="27">
        <v>41683</v>
      </c>
      <c r="AD26" s="27">
        <v>42084</v>
      </c>
      <c r="AE26" s="27">
        <v>42420</v>
      </c>
      <c r="AF26" s="27">
        <v>42799</v>
      </c>
      <c r="AG26" s="27">
        <v>43179</v>
      </c>
      <c r="AH26" s="27">
        <v>43558</v>
      </c>
      <c r="AI26" s="27">
        <v>43962</v>
      </c>
      <c r="AJ26" s="27">
        <v>45100</v>
      </c>
      <c r="AK26" s="27">
        <v>45524</v>
      </c>
      <c r="AL26" s="27">
        <v>45882</v>
      </c>
      <c r="AM26" s="27">
        <v>46262</v>
      </c>
      <c r="AN26" s="27">
        <v>46687</v>
      </c>
      <c r="AO26" s="27">
        <v>47089</v>
      </c>
      <c r="AP26" s="120">
        <v>47513</v>
      </c>
      <c r="AQ26" s="121"/>
    </row>
    <row r="27" spans="1:43" ht="24" customHeight="1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  <c r="W27" s="80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2"/>
    </row>
    <row r="28" spans="1:43" ht="24" customHeight="1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5"/>
      <c r="W28" s="83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5"/>
    </row>
    <row r="29" spans="1:43" ht="24" customHeight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5"/>
      <c r="W29" s="83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5"/>
    </row>
    <row r="30" spans="1:43" ht="24" customHeight="1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  <c r="W30" s="86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8"/>
    </row>
    <row r="31" spans="1:43" s="4" customFormat="1" ht="24" customHeight="1">
      <c r="A31" s="89" t="s">
        <v>73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  <c r="W31" s="89" t="s">
        <v>73</v>
      </c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2"/>
    </row>
    <row r="32" spans="1:43" s="4" customFormat="1" ht="7.5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W32" s="86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8"/>
    </row>
    <row r="33" spans="1:43" s="4" customFormat="1" ht="24" customHeight="1">
      <c r="A33" s="102" t="s">
        <v>65</v>
      </c>
      <c r="B33" s="103"/>
      <c r="C33" s="68" t="s">
        <v>66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70"/>
      <c r="W33" s="102" t="s">
        <v>65</v>
      </c>
      <c r="X33" s="103"/>
      <c r="Y33" s="68" t="s">
        <v>66</v>
      </c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70"/>
    </row>
    <row r="34" spans="1:43" s="4" customFormat="1" ht="7.5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3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3"/>
    </row>
    <row r="35" spans="1:43" s="4" customFormat="1" ht="24" customHeight="1">
      <c r="A35" s="102" t="s">
        <v>67</v>
      </c>
      <c r="B35" s="103"/>
      <c r="C35" s="68" t="s">
        <v>68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70"/>
      <c r="W35" s="102" t="s">
        <v>67</v>
      </c>
      <c r="X35" s="103"/>
      <c r="Y35" s="68" t="s">
        <v>68</v>
      </c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70"/>
    </row>
    <row r="36" spans="1:43" s="4" customFormat="1" ht="7.5" customHeight="1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3"/>
      <c r="W36" s="71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3"/>
    </row>
    <row r="37" spans="1:43" s="4" customFormat="1" ht="24" customHeight="1">
      <c r="A37" s="102" t="s">
        <v>69</v>
      </c>
      <c r="B37" s="103"/>
      <c r="C37" s="68" t="s">
        <v>70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70"/>
      <c r="W37" s="102" t="s">
        <v>69</v>
      </c>
      <c r="X37" s="103"/>
      <c r="Y37" s="68" t="s">
        <v>70</v>
      </c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70"/>
    </row>
  </sheetData>
  <sheetProtection/>
  <mergeCells count="87">
    <mergeCell ref="W37:X37"/>
    <mergeCell ref="Y37:AQ37"/>
    <mergeCell ref="W33:X33"/>
    <mergeCell ref="Y33:AQ33"/>
    <mergeCell ref="W34:AQ34"/>
    <mergeCell ref="W35:X35"/>
    <mergeCell ref="Y35:AQ35"/>
    <mergeCell ref="W36:AQ36"/>
    <mergeCell ref="W25:X25"/>
    <mergeCell ref="AP25:AQ25"/>
    <mergeCell ref="W26:X26"/>
    <mergeCell ref="AP26:AQ26"/>
    <mergeCell ref="W27:AQ30"/>
    <mergeCell ref="W31:AQ32"/>
    <mergeCell ref="W22:X22"/>
    <mergeCell ref="AP22:AQ22"/>
    <mergeCell ref="W23:X23"/>
    <mergeCell ref="AP23:AQ23"/>
    <mergeCell ref="W24:X24"/>
    <mergeCell ref="AP24:AQ24"/>
    <mergeCell ref="W15:AQ18"/>
    <mergeCell ref="W19:AA20"/>
    <mergeCell ref="AC19:AQ19"/>
    <mergeCell ref="AC20:AQ20"/>
    <mergeCell ref="W21:X21"/>
    <mergeCell ref="AP21:AQ21"/>
    <mergeCell ref="W12:X12"/>
    <mergeCell ref="AP12:AQ12"/>
    <mergeCell ref="W13:X13"/>
    <mergeCell ref="AP13:AQ13"/>
    <mergeCell ref="W14:X14"/>
    <mergeCell ref="AP14:AQ14"/>
    <mergeCell ref="W9:X9"/>
    <mergeCell ref="AP9:AQ9"/>
    <mergeCell ref="W10:X10"/>
    <mergeCell ref="AP10:AQ10"/>
    <mergeCell ref="W11:X11"/>
    <mergeCell ref="AP11:AQ11"/>
    <mergeCell ref="W1:AQ1"/>
    <mergeCell ref="W2:AQ2"/>
    <mergeCell ref="W3:AQ3"/>
    <mergeCell ref="W4:AQ4"/>
    <mergeCell ref="W5:AQ6"/>
    <mergeCell ref="W7:AA8"/>
    <mergeCell ref="AC7:AQ7"/>
    <mergeCell ref="AC8:AQ8"/>
    <mergeCell ref="T21:U21"/>
    <mergeCell ref="T9:U9"/>
    <mergeCell ref="T10:U10"/>
    <mergeCell ref="T11:U11"/>
    <mergeCell ref="T12:U12"/>
    <mergeCell ref="T13:U13"/>
    <mergeCell ref="A10:B10"/>
    <mergeCell ref="A11:B11"/>
    <mergeCell ref="A12:B12"/>
    <mergeCell ref="A13:B13"/>
    <mergeCell ref="A14:B14"/>
    <mergeCell ref="T14:U14"/>
    <mergeCell ref="A21:B21"/>
    <mergeCell ref="A33:B33"/>
    <mergeCell ref="A35:B35"/>
    <mergeCell ref="A37:B37"/>
    <mergeCell ref="A22:B22"/>
    <mergeCell ref="A23:B23"/>
    <mergeCell ref="A24:B24"/>
    <mergeCell ref="A25:B25"/>
    <mergeCell ref="A26:B26"/>
    <mergeCell ref="G8:U8"/>
    <mergeCell ref="G7:U7"/>
    <mergeCell ref="A7:E8"/>
    <mergeCell ref="A5:U6"/>
    <mergeCell ref="C33:U33"/>
    <mergeCell ref="C35:U35"/>
    <mergeCell ref="A19:E20"/>
    <mergeCell ref="G19:U19"/>
    <mergeCell ref="G20:U20"/>
    <mergeCell ref="A9:B9"/>
    <mergeCell ref="C37:U37"/>
    <mergeCell ref="A36:U36"/>
    <mergeCell ref="A34:U34"/>
    <mergeCell ref="A1:U1"/>
    <mergeCell ref="A2:U2"/>
    <mergeCell ref="A3:U3"/>
    <mergeCell ref="A4:U4"/>
    <mergeCell ref="A27:U30"/>
    <mergeCell ref="A15:U18"/>
    <mergeCell ref="A31:U32"/>
  </mergeCells>
  <printOptions horizontalCentered="1"/>
  <pageMargins left="0.2" right="0.2" top="0.4" bottom="0.5" header="0.4" footer="0.5"/>
  <pageSetup fitToHeight="2" horizontalDpi="600" verticalDpi="6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D47"/>
  <sheetViews>
    <sheetView defaultGridColor="0" view="pageBreakPreview" zoomScale="87" zoomScaleNormal="87" zoomScaleSheetLayoutView="87" zoomScalePageLayoutView="0" colorId="22" workbookViewId="0" topLeftCell="G7">
      <selection activeCell="AH17" sqref="AH17"/>
    </sheetView>
  </sheetViews>
  <sheetFormatPr defaultColWidth="9.77734375" defaultRowHeight="15"/>
  <cols>
    <col min="1" max="1" width="1.77734375" style="1" customWidth="1"/>
    <col min="2" max="2" width="6.3359375" style="1" customWidth="1"/>
    <col min="3" max="3" width="36.77734375" style="1" bestFit="1" customWidth="1"/>
    <col min="4" max="4" width="9.99609375" style="1" customWidth="1"/>
    <col min="5" max="5" width="9.6640625" style="1" customWidth="1"/>
    <col min="6" max="6" width="6.3359375" style="1" hidden="1" customWidth="1"/>
    <col min="7" max="7" width="8.77734375" style="2" customWidth="1"/>
    <col min="8" max="8" width="8.99609375" style="2" customWidth="1"/>
    <col min="9" max="19" width="8.77734375" style="2" customWidth="1"/>
    <col min="20" max="20" width="9.5546875" style="2" customWidth="1"/>
    <col min="21" max="21" width="1.77734375" style="1" customWidth="1"/>
    <col min="22" max="22" width="9.77734375" style="1" customWidth="1"/>
    <col min="23" max="23" width="1.77734375" style="1" hidden="1" customWidth="1"/>
    <col min="24" max="24" width="6.3359375" style="1" hidden="1" customWidth="1"/>
    <col min="25" max="25" width="37.77734375" style="1" hidden="1" customWidth="1"/>
    <col min="26" max="26" width="9.99609375" style="1" hidden="1" customWidth="1"/>
    <col min="27" max="27" width="9.4453125" style="1" hidden="1" customWidth="1"/>
    <col min="28" max="28" width="6.3359375" style="1" hidden="1" customWidth="1"/>
    <col min="29" max="41" width="8.77734375" style="2" customWidth="1"/>
    <col min="42" max="42" width="9.5546875" style="2" customWidth="1"/>
    <col min="43" max="43" width="1.77734375" style="1" customWidth="1"/>
    <col min="44" max="16384" width="9.77734375" style="1" customWidth="1"/>
  </cols>
  <sheetData>
    <row r="1" spans="1:43" ht="19.5" customHeight="1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/>
      <c r="W1" s="74" t="s">
        <v>15</v>
      </c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6"/>
    </row>
    <row r="2" spans="1:43" ht="19.5" customHeight="1">
      <c r="A2" s="74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  <c r="W2" s="74" t="s">
        <v>56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6"/>
    </row>
    <row r="3" spans="1:43" ht="19.5" customHeight="1">
      <c r="A3" s="74" t="s">
        <v>58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W3" s="74" t="s">
        <v>58</v>
      </c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6"/>
    </row>
    <row r="4" spans="1:43" ht="24" customHeight="1">
      <c r="A4" s="77" t="s">
        <v>120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  <c r="W4" s="77" t="s">
        <v>119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9"/>
    </row>
    <row r="5" spans="1:43" ht="12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  <c r="W5" s="94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6"/>
    </row>
    <row r="6" spans="1:43" ht="12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W6" s="97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9"/>
    </row>
    <row r="7" spans="1:43" ht="24" customHeight="1">
      <c r="A7" s="80"/>
      <c r="B7" s="93"/>
      <c r="C7" s="93"/>
      <c r="D7" s="93"/>
      <c r="E7" s="93"/>
      <c r="F7" s="19"/>
      <c r="G7" s="74" t="s">
        <v>53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  <c r="W7" s="80"/>
      <c r="X7" s="93"/>
      <c r="Y7" s="93"/>
      <c r="Z7" s="93"/>
      <c r="AA7" s="93"/>
      <c r="AB7" s="19"/>
      <c r="AC7" s="74" t="s">
        <v>53</v>
      </c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ht="24" customHeight="1">
      <c r="A8" s="86"/>
      <c r="B8" s="87"/>
      <c r="C8" s="87"/>
      <c r="D8" s="87"/>
      <c r="E8" s="87"/>
      <c r="F8" s="7"/>
      <c r="G8" s="90" t="s">
        <v>0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W8" s="86"/>
      <c r="X8" s="87"/>
      <c r="Y8" s="87"/>
      <c r="Z8" s="87"/>
      <c r="AA8" s="87"/>
      <c r="AB8" s="7"/>
      <c r="AC8" s="90" t="s">
        <v>0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2"/>
    </row>
    <row r="9" spans="1:43" s="3" customFormat="1" ht="54">
      <c r="A9" s="100"/>
      <c r="B9" s="101"/>
      <c r="C9" s="8" t="s">
        <v>16</v>
      </c>
      <c r="D9" s="9" t="s">
        <v>51</v>
      </c>
      <c r="E9" s="9" t="s">
        <v>52</v>
      </c>
      <c r="F9" s="10"/>
      <c r="G9" s="11" t="s">
        <v>1</v>
      </c>
      <c r="H9" s="11" t="s">
        <v>2</v>
      </c>
      <c r="I9" s="11" t="s">
        <v>3</v>
      </c>
      <c r="J9" s="11" t="s">
        <v>4</v>
      </c>
      <c r="K9" s="11" t="s">
        <v>5</v>
      </c>
      <c r="L9" s="11" t="s">
        <v>6</v>
      </c>
      <c r="M9" s="11" t="s">
        <v>7</v>
      </c>
      <c r="N9" s="11" t="s">
        <v>8</v>
      </c>
      <c r="O9" s="11" t="s">
        <v>9</v>
      </c>
      <c r="P9" s="11" t="s">
        <v>10</v>
      </c>
      <c r="Q9" s="11" t="s">
        <v>11</v>
      </c>
      <c r="R9" s="11" t="s">
        <v>12</v>
      </c>
      <c r="S9" s="11" t="s">
        <v>13</v>
      </c>
      <c r="T9" s="114" t="s">
        <v>14</v>
      </c>
      <c r="U9" s="115"/>
      <c r="W9" s="100"/>
      <c r="X9" s="101"/>
      <c r="Y9" s="8" t="s">
        <v>16</v>
      </c>
      <c r="Z9" s="9" t="s">
        <v>51</v>
      </c>
      <c r="AA9" s="9" t="s">
        <v>52</v>
      </c>
      <c r="AB9" s="10"/>
      <c r="AC9" s="11" t="s">
        <v>1</v>
      </c>
      <c r="AD9" s="11" t="s">
        <v>2</v>
      </c>
      <c r="AE9" s="11" t="s">
        <v>3</v>
      </c>
      <c r="AF9" s="11" t="s">
        <v>4</v>
      </c>
      <c r="AG9" s="11" t="s">
        <v>5</v>
      </c>
      <c r="AH9" s="11" t="s">
        <v>6</v>
      </c>
      <c r="AI9" s="11" t="s">
        <v>7</v>
      </c>
      <c r="AJ9" s="11" t="s">
        <v>8</v>
      </c>
      <c r="AK9" s="11" t="s">
        <v>9</v>
      </c>
      <c r="AL9" s="11" t="s">
        <v>10</v>
      </c>
      <c r="AM9" s="11" t="s">
        <v>11</v>
      </c>
      <c r="AN9" s="11" t="s">
        <v>12</v>
      </c>
      <c r="AO9" s="11" t="s">
        <v>13</v>
      </c>
      <c r="AP9" s="114" t="s">
        <v>14</v>
      </c>
      <c r="AQ9" s="115"/>
    </row>
    <row r="10" spans="1:43" ht="24" customHeight="1">
      <c r="A10" s="122" t="s">
        <v>86</v>
      </c>
      <c r="B10" s="123"/>
      <c r="C10" s="32" t="s">
        <v>84</v>
      </c>
      <c r="D10" s="33">
        <v>187</v>
      </c>
      <c r="E10" s="34">
        <v>7.5</v>
      </c>
      <c r="F10" s="35" t="s">
        <v>42</v>
      </c>
      <c r="G10" s="31">
        <f>ROUND((G27/$D27)/$E27,2)</f>
        <v>14.25</v>
      </c>
      <c r="H10" s="31">
        <f aca="true" t="shared" si="0" ref="H10:T11">ROUND((H27/$D27)/$E27,2)</f>
        <v>14.31</v>
      </c>
      <c r="I10" s="31">
        <f t="shared" si="0"/>
        <v>14.39</v>
      </c>
      <c r="J10" s="31">
        <f t="shared" si="0"/>
        <v>14.47</v>
      </c>
      <c r="K10" s="31">
        <f t="shared" si="0"/>
        <v>14.56</v>
      </c>
      <c r="L10" s="31">
        <f t="shared" si="0"/>
        <v>14.64</v>
      </c>
      <c r="M10" s="31">
        <f t="shared" si="0"/>
        <v>14.72</v>
      </c>
      <c r="N10" s="31">
        <f t="shared" si="0"/>
        <v>15.05</v>
      </c>
      <c r="O10" s="31">
        <f t="shared" si="0"/>
        <v>15.15</v>
      </c>
      <c r="P10" s="31">
        <f t="shared" si="0"/>
        <v>15.22</v>
      </c>
      <c r="Q10" s="31">
        <f t="shared" si="0"/>
        <v>15.32</v>
      </c>
      <c r="R10" s="31">
        <f t="shared" si="0"/>
        <v>15.4</v>
      </c>
      <c r="S10" s="31">
        <f t="shared" si="0"/>
        <v>15.49</v>
      </c>
      <c r="T10" s="124">
        <f t="shared" si="0"/>
        <v>14.93</v>
      </c>
      <c r="U10" s="125"/>
      <c r="W10" s="122" t="s">
        <v>86</v>
      </c>
      <c r="X10" s="123"/>
      <c r="Y10" s="32" t="s">
        <v>84</v>
      </c>
      <c r="Z10" s="33">
        <v>187</v>
      </c>
      <c r="AA10" s="34">
        <v>7.5</v>
      </c>
      <c r="AB10" s="35" t="s">
        <v>42</v>
      </c>
      <c r="AC10" s="31">
        <v>13.37</v>
      </c>
      <c r="AD10" s="31">
        <v>13.43</v>
      </c>
      <c r="AE10" s="31">
        <v>13.5</v>
      </c>
      <c r="AF10" s="31">
        <v>13.58</v>
      </c>
      <c r="AG10" s="31">
        <v>13.65</v>
      </c>
      <c r="AH10" s="31">
        <v>13.73</v>
      </c>
      <c r="AI10" s="31">
        <v>13.81</v>
      </c>
      <c r="AJ10" s="31">
        <v>14.12</v>
      </c>
      <c r="AK10" s="31">
        <v>14.21</v>
      </c>
      <c r="AL10" s="31">
        <v>14.28</v>
      </c>
      <c r="AM10" s="31">
        <v>14.37</v>
      </c>
      <c r="AN10" s="31">
        <v>14.45</v>
      </c>
      <c r="AO10" s="31">
        <v>14.53</v>
      </c>
      <c r="AP10" s="124">
        <v>14.63</v>
      </c>
      <c r="AQ10" s="125"/>
    </row>
    <row r="11" spans="1:43" ht="24" customHeight="1">
      <c r="A11" s="126" t="s">
        <v>87</v>
      </c>
      <c r="B11" s="109"/>
      <c r="C11" s="29" t="s">
        <v>85</v>
      </c>
      <c r="D11" s="13">
        <v>187</v>
      </c>
      <c r="E11" s="14">
        <v>7.5</v>
      </c>
      <c r="F11" s="15"/>
      <c r="G11" s="16">
        <f>ROUND((G28/$D28)/$E28,2)</f>
        <v>14.25</v>
      </c>
      <c r="H11" s="16">
        <f t="shared" si="0"/>
        <v>14.31</v>
      </c>
      <c r="I11" s="16">
        <f t="shared" si="0"/>
        <v>14.39</v>
      </c>
      <c r="J11" s="16">
        <f t="shared" si="0"/>
        <v>14.47</v>
      </c>
      <c r="K11" s="16">
        <f t="shared" si="0"/>
        <v>14.56</v>
      </c>
      <c r="L11" s="16">
        <f t="shared" si="0"/>
        <v>14.64</v>
      </c>
      <c r="M11" s="16">
        <f t="shared" si="0"/>
        <v>14.72</v>
      </c>
      <c r="N11" s="16">
        <f t="shared" si="0"/>
        <v>15.05</v>
      </c>
      <c r="O11" s="16">
        <f t="shared" si="0"/>
        <v>15.15</v>
      </c>
      <c r="P11" s="16">
        <f t="shared" si="0"/>
        <v>15.22</v>
      </c>
      <c r="Q11" s="16">
        <f t="shared" si="0"/>
        <v>15.32</v>
      </c>
      <c r="R11" s="16">
        <f t="shared" si="0"/>
        <v>15.4</v>
      </c>
      <c r="S11" s="16">
        <f t="shared" si="0"/>
        <v>15.49</v>
      </c>
      <c r="T11" s="116">
        <f t="shared" si="0"/>
        <v>15.6</v>
      </c>
      <c r="U11" s="117"/>
      <c r="W11" s="126" t="s">
        <v>87</v>
      </c>
      <c r="X11" s="109"/>
      <c r="Y11" s="29" t="s">
        <v>85</v>
      </c>
      <c r="Z11" s="13">
        <v>187</v>
      </c>
      <c r="AA11" s="14">
        <v>7.5</v>
      </c>
      <c r="AB11" s="15"/>
      <c r="AC11" s="16">
        <v>13.37</v>
      </c>
      <c r="AD11" s="16">
        <v>13.43</v>
      </c>
      <c r="AE11" s="16">
        <v>13.5</v>
      </c>
      <c r="AF11" s="16">
        <v>13.58</v>
      </c>
      <c r="AG11" s="16">
        <v>13.65</v>
      </c>
      <c r="AH11" s="16">
        <v>13.73</v>
      </c>
      <c r="AI11" s="16">
        <v>13.81</v>
      </c>
      <c r="AJ11" s="16">
        <v>14.12</v>
      </c>
      <c r="AK11" s="16">
        <v>14.21</v>
      </c>
      <c r="AL11" s="16">
        <v>14.28</v>
      </c>
      <c r="AM11" s="16">
        <v>14.37</v>
      </c>
      <c r="AN11" s="16">
        <v>14.45</v>
      </c>
      <c r="AO11" s="16">
        <v>14.53</v>
      </c>
      <c r="AP11" s="116">
        <v>14.63</v>
      </c>
      <c r="AQ11" s="117"/>
    </row>
    <row r="12" spans="1:43" ht="24" customHeight="1">
      <c r="A12" s="106" t="s">
        <v>20</v>
      </c>
      <c r="B12" s="107"/>
      <c r="C12" s="21" t="s">
        <v>60</v>
      </c>
      <c r="D12" s="22">
        <v>202</v>
      </c>
      <c r="E12" s="23">
        <v>7.5</v>
      </c>
      <c r="F12" s="17" t="s">
        <v>42</v>
      </c>
      <c r="G12" s="25">
        <f>ROUND((G29/$D29)/$E29,2)</f>
        <v>15.14</v>
      </c>
      <c r="H12" s="25">
        <f aca="true" t="shared" si="1" ref="H12:T12">ROUND((H29/$D29)/$E29,2)</f>
        <v>15.25</v>
      </c>
      <c r="I12" s="25">
        <f t="shared" si="1"/>
        <v>15.33</v>
      </c>
      <c r="J12" s="25">
        <f t="shared" si="1"/>
        <v>15.42</v>
      </c>
      <c r="K12" s="25">
        <f t="shared" si="1"/>
        <v>15.52</v>
      </c>
      <c r="L12" s="25">
        <f t="shared" si="1"/>
        <v>15.62</v>
      </c>
      <c r="M12" s="25">
        <f t="shared" si="1"/>
        <v>15.73</v>
      </c>
      <c r="N12" s="25">
        <f t="shared" si="1"/>
        <v>16.13</v>
      </c>
      <c r="O12" s="25">
        <f t="shared" si="1"/>
        <v>16.23</v>
      </c>
      <c r="P12" s="25">
        <f t="shared" si="1"/>
        <v>16.32</v>
      </c>
      <c r="Q12" s="25">
        <f t="shared" si="1"/>
        <v>16.43</v>
      </c>
      <c r="R12" s="25">
        <f t="shared" si="1"/>
        <v>16.54</v>
      </c>
      <c r="S12" s="25">
        <f t="shared" si="1"/>
        <v>16.65</v>
      </c>
      <c r="T12" s="112">
        <f t="shared" si="1"/>
        <v>16.77</v>
      </c>
      <c r="U12" s="113"/>
      <c r="W12" s="106" t="s">
        <v>20</v>
      </c>
      <c r="X12" s="107"/>
      <c r="Y12" s="21" t="s">
        <v>60</v>
      </c>
      <c r="Z12" s="22">
        <v>202</v>
      </c>
      <c r="AA12" s="23">
        <v>7.5</v>
      </c>
      <c r="AB12" s="17" t="s">
        <v>42</v>
      </c>
      <c r="AC12" s="25">
        <v>14.2</v>
      </c>
      <c r="AD12" s="25">
        <v>14.3</v>
      </c>
      <c r="AE12" s="25">
        <v>14.38</v>
      </c>
      <c r="AF12" s="25">
        <v>14.46</v>
      </c>
      <c r="AG12" s="25">
        <v>14.56</v>
      </c>
      <c r="AH12" s="25">
        <v>14.65</v>
      </c>
      <c r="AI12" s="25">
        <v>14.76</v>
      </c>
      <c r="AJ12" s="25">
        <v>15.13</v>
      </c>
      <c r="AK12" s="25">
        <v>15.22</v>
      </c>
      <c r="AL12" s="25">
        <v>15.31</v>
      </c>
      <c r="AM12" s="25">
        <v>15.41</v>
      </c>
      <c r="AN12" s="25">
        <v>15.52</v>
      </c>
      <c r="AO12" s="25">
        <v>15.62</v>
      </c>
      <c r="AP12" s="112">
        <v>15.73</v>
      </c>
      <c r="AQ12" s="113"/>
    </row>
    <row r="13" spans="1:43" ht="24" customHeight="1">
      <c r="A13" s="108" t="s">
        <v>48</v>
      </c>
      <c r="B13" s="109"/>
      <c r="C13" s="12" t="s">
        <v>74</v>
      </c>
      <c r="D13" s="13">
        <v>240</v>
      </c>
      <c r="E13" s="14">
        <v>8</v>
      </c>
      <c r="F13" s="15" t="s">
        <v>41</v>
      </c>
      <c r="G13" s="16">
        <f>ROUND((G30/$D30)/$E30,2)</f>
        <v>15.14</v>
      </c>
      <c r="H13" s="16">
        <f aca="true" t="shared" si="2" ref="H13:T13">ROUND((H30/$D30)/$E30,2)</f>
        <v>15.25</v>
      </c>
      <c r="I13" s="16">
        <f t="shared" si="2"/>
        <v>15.33</v>
      </c>
      <c r="J13" s="16">
        <f t="shared" si="2"/>
        <v>15.41</v>
      </c>
      <c r="K13" s="16">
        <f t="shared" si="2"/>
        <v>15.52</v>
      </c>
      <c r="L13" s="16">
        <f t="shared" si="2"/>
        <v>15.62</v>
      </c>
      <c r="M13" s="16">
        <f t="shared" si="2"/>
        <v>15.73</v>
      </c>
      <c r="N13" s="16">
        <f t="shared" si="2"/>
        <v>16.13</v>
      </c>
      <c r="O13" s="16">
        <f t="shared" si="2"/>
        <v>16.23</v>
      </c>
      <c r="P13" s="16">
        <f t="shared" si="2"/>
        <v>16.32</v>
      </c>
      <c r="Q13" s="16">
        <f t="shared" si="2"/>
        <v>16.43</v>
      </c>
      <c r="R13" s="16">
        <f t="shared" si="2"/>
        <v>16.54</v>
      </c>
      <c r="S13" s="16">
        <f t="shared" si="2"/>
        <v>16.65</v>
      </c>
      <c r="T13" s="116">
        <f t="shared" si="2"/>
        <v>16.77</v>
      </c>
      <c r="U13" s="117"/>
      <c r="W13" s="108" t="s">
        <v>48</v>
      </c>
      <c r="X13" s="109"/>
      <c r="Y13" s="12" t="s">
        <v>74</v>
      </c>
      <c r="Z13" s="13">
        <v>240</v>
      </c>
      <c r="AA13" s="14">
        <v>8</v>
      </c>
      <c r="AB13" s="15" t="s">
        <v>41</v>
      </c>
      <c r="AC13" s="16">
        <v>14.2</v>
      </c>
      <c r="AD13" s="16">
        <v>14.3</v>
      </c>
      <c r="AE13" s="16">
        <v>14.38</v>
      </c>
      <c r="AF13" s="16">
        <v>14.46</v>
      </c>
      <c r="AG13" s="16">
        <v>14.56</v>
      </c>
      <c r="AH13" s="16">
        <v>14.65</v>
      </c>
      <c r="AI13" s="16">
        <v>14.76</v>
      </c>
      <c r="AJ13" s="16">
        <v>15.13</v>
      </c>
      <c r="AK13" s="16">
        <v>15.22</v>
      </c>
      <c r="AL13" s="16">
        <v>15.31</v>
      </c>
      <c r="AM13" s="16">
        <v>15.41</v>
      </c>
      <c r="AN13" s="16">
        <v>15.52</v>
      </c>
      <c r="AO13" s="16">
        <v>15.62</v>
      </c>
      <c r="AP13" s="116">
        <v>15.73</v>
      </c>
      <c r="AQ13" s="117"/>
    </row>
    <row r="14" spans="1:43" ht="24" customHeight="1">
      <c r="A14" s="127" t="s">
        <v>44</v>
      </c>
      <c r="B14" s="128"/>
      <c r="C14" s="28" t="s">
        <v>77</v>
      </c>
      <c r="D14" s="22">
        <v>240</v>
      </c>
      <c r="E14" s="23">
        <v>8</v>
      </c>
      <c r="F14" s="17" t="s">
        <v>41</v>
      </c>
      <c r="G14" s="25">
        <f aca="true" t="shared" si="3" ref="G14:T14">ROUND((G31/$D31)/$E31,2)</f>
        <v>15.66</v>
      </c>
      <c r="H14" s="25">
        <f t="shared" si="3"/>
        <v>15.83</v>
      </c>
      <c r="I14" s="25">
        <f t="shared" si="3"/>
        <v>16</v>
      </c>
      <c r="J14" s="25">
        <f t="shared" si="3"/>
        <v>16.17</v>
      </c>
      <c r="K14" s="25">
        <f t="shared" si="3"/>
        <v>16.34</v>
      </c>
      <c r="L14" s="25">
        <f t="shared" si="3"/>
        <v>16.51</v>
      </c>
      <c r="M14" s="25">
        <f t="shared" si="3"/>
        <v>16.68</v>
      </c>
      <c r="N14" s="25">
        <f t="shared" si="3"/>
        <v>16.85</v>
      </c>
      <c r="O14" s="25">
        <f t="shared" si="3"/>
        <v>17.02</v>
      </c>
      <c r="P14" s="25">
        <f t="shared" si="3"/>
        <v>17.19</v>
      </c>
      <c r="Q14" s="25">
        <f t="shared" si="3"/>
        <v>17.36</v>
      </c>
      <c r="R14" s="25">
        <f t="shared" si="3"/>
        <v>17.53</v>
      </c>
      <c r="S14" s="25">
        <f t="shared" si="3"/>
        <v>17.7</v>
      </c>
      <c r="T14" s="112">
        <f t="shared" si="3"/>
        <v>17.92</v>
      </c>
      <c r="U14" s="113"/>
      <c r="W14" s="127" t="s">
        <v>44</v>
      </c>
      <c r="X14" s="128"/>
      <c r="Y14" s="28" t="s">
        <v>77</v>
      </c>
      <c r="Z14" s="22">
        <v>240</v>
      </c>
      <c r="AA14" s="23">
        <v>8</v>
      </c>
      <c r="AB14" s="17" t="s">
        <v>41</v>
      </c>
      <c r="AC14" s="25">
        <v>14.69</v>
      </c>
      <c r="AD14" s="25">
        <v>14.85</v>
      </c>
      <c r="AE14" s="25">
        <v>15.01</v>
      </c>
      <c r="AF14" s="25">
        <v>15.17</v>
      </c>
      <c r="AG14" s="25">
        <v>15.33</v>
      </c>
      <c r="AH14" s="25">
        <v>15.49</v>
      </c>
      <c r="AI14" s="25">
        <v>15.65</v>
      </c>
      <c r="AJ14" s="25">
        <v>15.81</v>
      </c>
      <c r="AK14" s="25">
        <v>15.97</v>
      </c>
      <c r="AL14" s="25">
        <v>16.12</v>
      </c>
      <c r="AM14" s="25">
        <v>16.28</v>
      </c>
      <c r="AN14" s="25">
        <v>16.44</v>
      </c>
      <c r="AO14" s="25">
        <v>16.6</v>
      </c>
      <c r="AP14" s="112">
        <v>16.81</v>
      </c>
      <c r="AQ14" s="113"/>
    </row>
    <row r="15" spans="1:43" ht="24" customHeight="1">
      <c r="A15" s="108" t="s">
        <v>76</v>
      </c>
      <c r="B15" s="109"/>
      <c r="C15" s="12" t="s">
        <v>32</v>
      </c>
      <c r="D15" s="13">
        <v>240</v>
      </c>
      <c r="E15" s="20">
        <v>4</v>
      </c>
      <c r="F15" s="15" t="s">
        <v>41</v>
      </c>
      <c r="G15" s="16">
        <f aca="true" t="shared" si="4" ref="G15:T15">ROUND((G32/$D32)/$E32,2)</f>
        <v>11.21</v>
      </c>
      <c r="H15" s="16">
        <f t="shared" si="4"/>
        <v>11.3</v>
      </c>
      <c r="I15" s="16">
        <f t="shared" si="4"/>
        <v>11.37</v>
      </c>
      <c r="J15" s="16">
        <f t="shared" si="4"/>
        <v>11.46</v>
      </c>
      <c r="K15" s="16">
        <f t="shared" si="4"/>
        <v>11.55</v>
      </c>
      <c r="L15" s="16">
        <f t="shared" si="4"/>
        <v>11.64</v>
      </c>
      <c r="M15" s="16">
        <f t="shared" si="4"/>
        <v>11.73</v>
      </c>
      <c r="N15" s="16">
        <f t="shared" si="4"/>
        <v>12.1</v>
      </c>
      <c r="O15" s="16">
        <f t="shared" si="4"/>
        <v>12.21</v>
      </c>
      <c r="P15" s="16">
        <f t="shared" si="4"/>
        <v>12.28</v>
      </c>
      <c r="Q15" s="16">
        <f t="shared" si="4"/>
        <v>12.39</v>
      </c>
      <c r="R15" s="16">
        <f t="shared" si="4"/>
        <v>12.48</v>
      </c>
      <c r="S15" s="16">
        <f t="shared" si="4"/>
        <v>12.58</v>
      </c>
      <c r="T15" s="116">
        <f t="shared" si="4"/>
        <v>12.69</v>
      </c>
      <c r="U15" s="117"/>
      <c r="W15" s="108" t="s">
        <v>76</v>
      </c>
      <c r="X15" s="109"/>
      <c r="Y15" s="12" t="s">
        <v>32</v>
      </c>
      <c r="Z15" s="13">
        <v>240</v>
      </c>
      <c r="AA15" s="20">
        <v>4</v>
      </c>
      <c r="AB15" s="15" t="s">
        <v>41</v>
      </c>
      <c r="AC15" s="16">
        <v>10.51</v>
      </c>
      <c r="AD15" s="16">
        <v>10.6</v>
      </c>
      <c r="AE15" s="16">
        <v>10.67</v>
      </c>
      <c r="AF15" s="16">
        <v>10.75</v>
      </c>
      <c r="AG15" s="16">
        <v>10.84</v>
      </c>
      <c r="AH15" s="16">
        <v>10.92</v>
      </c>
      <c r="AI15" s="16">
        <v>11.01</v>
      </c>
      <c r="AJ15" s="16">
        <v>11.35</v>
      </c>
      <c r="AK15" s="16">
        <v>11.45</v>
      </c>
      <c r="AL15" s="16">
        <v>11.52</v>
      </c>
      <c r="AM15" s="16">
        <v>11.62</v>
      </c>
      <c r="AN15" s="16">
        <v>11.7</v>
      </c>
      <c r="AO15" s="16">
        <v>11.8</v>
      </c>
      <c r="AP15" s="116">
        <v>11.9</v>
      </c>
      <c r="AQ15" s="117"/>
    </row>
    <row r="16" spans="1:43" ht="24" customHeight="1">
      <c r="A16" s="106" t="s">
        <v>43</v>
      </c>
      <c r="B16" s="107"/>
      <c r="C16" s="21" t="s">
        <v>32</v>
      </c>
      <c r="D16" s="22">
        <v>240</v>
      </c>
      <c r="E16" s="26">
        <v>8</v>
      </c>
      <c r="F16" s="17" t="s">
        <v>41</v>
      </c>
      <c r="G16" s="25">
        <f aca="true" t="shared" si="5" ref="G16:T16">ROUND((G33/$D33)/$E33,2)</f>
        <v>11.2</v>
      </c>
      <c r="H16" s="25">
        <f t="shared" si="5"/>
        <v>11.28</v>
      </c>
      <c r="I16" s="25">
        <f t="shared" si="5"/>
        <v>11.34</v>
      </c>
      <c r="J16" s="25">
        <f t="shared" si="5"/>
        <v>11.41</v>
      </c>
      <c r="K16" s="25">
        <f t="shared" si="5"/>
        <v>11.48</v>
      </c>
      <c r="L16" s="25">
        <f t="shared" si="5"/>
        <v>11.55</v>
      </c>
      <c r="M16" s="25">
        <f t="shared" si="5"/>
        <v>11.63</v>
      </c>
      <c r="N16" s="25">
        <f t="shared" si="5"/>
        <v>11.92</v>
      </c>
      <c r="O16" s="25">
        <f t="shared" si="5"/>
        <v>12</v>
      </c>
      <c r="P16" s="25">
        <f t="shared" si="5"/>
        <v>12.06</v>
      </c>
      <c r="Q16" s="25">
        <f t="shared" si="5"/>
        <v>12.15</v>
      </c>
      <c r="R16" s="25">
        <f t="shared" si="5"/>
        <v>12.22</v>
      </c>
      <c r="S16" s="25">
        <f t="shared" si="5"/>
        <v>12.31</v>
      </c>
      <c r="T16" s="112">
        <f t="shared" si="5"/>
        <v>12.39</v>
      </c>
      <c r="U16" s="113"/>
      <c r="W16" s="106" t="s">
        <v>43</v>
      </c>
      <c r="X16" s="107"/>
      <c r="Y16" s="21" t="s">
        <v>32</v>
      </c>
      <c r="Z16" s="22">
        <v>240</v>
      </c>
      <c r="AA16" s="26">
        <v>8</v>
      </c>
      <c r="AB16" s="17" t="s">
        <v>41</v>
      </c>
      <c r="AC16" s="25">
        <v>10.51</v>
      </c>
      <c r="AD16" s="25">
        <v>10.58</v>
      </c>
      <c r="AE16" s="25">
        <v>10.64</v>
      </c>
      <c r="AF16" s="25">
        <v>10.7</v>
      </c>
      <c r="AG16" s="25">
        <v>10.77</v>
      </c>
      <c r="AH16" s="25">
        <v>10.84</v>
      </c>
      <c r="AI16" s="25">
        <v>10.91</v>
      </c>
      <c r="AJ16" s="25">
        <v>11.18</v>
      </c>
      <c r="AK16" s="25">
        <v>11.26</v>
      </c>
      <c r="AL16" s="25">
        <v>11.32</v>
      </c>
      <c r="AM16" s="25">
        <v>11.4</v>
      </c>
      <c r="AN16" s="25">
        <v>11.46</v>
      </c>
      <c r="AO16" s="25">
        <v>11.54</v>
      </c>
      <c r="AP16" s="112">
        <v>11.62</v>
      </c>
      <c r="AQ16" s="113"/>
    </row>
    <row r="17" spans="1:43" ht="24" customHeight="1">
      <c r="A17" s="108" t="s">
        <v>21</v>
      </c>
      <c r="B17" s="109"/>
      <c r="C17" s="12" t="s">
        <v>37</v>
      </c>
      <c r="D17" s="13">
        <v>187</v>
      </c>
      <c r="E17" s="14">
        <v>7.5</v>
      </c>
      <c r="F17" s="15" t="s">
        <v>42</v>
      </c>
      <c r="G17" s="16">
        <f aca="true" t="shared" si="6" ref="G17:T17">ROUND((G34/$D34)/$E34,2)</f>
        <v>14.22</v>
      </c>
      <c r="H17" s="16">
        <f t="shared" si="6"/>
        <v>14.31</v>
      </c>
      <c r="I17" s="16">
        <f t="shared" si="6"/>
        <v>14.39</v>
      </c>
      <c r="J17" s="16">
        <f t="shared" si="6"/>
        <v>14.47</v>
      </c>
      <c r="K17" s="16">
        <f t="shared" si="6"/>
        <v>14.56</v>
      </c>
      <c r="L17" s="16">
        <f t="shared" si="6"/>
        <v>14.64</v>
      </c>
      <c r="M17" s="16">
        <f t="shared" si="6"/>
        <v>14.72</v>
      </c>
      <c r="N17" s="16">
        <f t="shared" si="6"/>
        <v>15.05</v>
      </c>
      <c r="O17" s="16">
        <f t="shared" si="6"/>
        <v>15.15</v>
      </c>
      <c r="P17" s="16">
        <f t="shared" si="6"/>
        <v>15.22</v>
      </c>
      <c r="Q17" s="16">
        <f t="shared" si="6"/>
        <v>15.32</v>
      </c>
      <c r="R17" s="16">
        <f t="shared" si="6"/>
        <v>15.4</v>
      </c>
      <c r="S17" s="16">
        <f t="shared" si="6"/>
        <v>15.49</v>
      </c>
      <c r="T17" s="116">
        <f t="shared" si="6"/>
        <v>15.6</v>
      </c>
      <c r="U17" s="117"/>
      <c r="W17" s="108" t="s">
        <v>21</v>
      </c>
      <c r="X17" s="109"/>
      <c r="Y17" s="12" t="s">
        <v>37</v>
      </c>
      <c r="Z17" s="13">
        <v>187</v>
      </c>
      <c r="AA17" s="14">
        <v>7.5</v>
      </c>
      <c r="AB17" s="15" t="s">
        <v>42</v>
      </c>
      <c r="AC17" s="16">
        <v>13.34</v>
      </c>
      <c r="AD17" s="16">
        <v>13.43</v>
      </c>
      <c r="AE17" s="16">
        <v>13.5</v>
      </c>
      <c r="AF17" s="16">
        <v>13.58</v>
      </c>
      <c r="AG17" s="16">
        <v>13.65</v>
      </c>
      <c r="AH17" s="16">
        <v>13.73</v>
      </c>
      <c r="AI17" s="16">
        <v>13.81</v>
      </c>
      <c r="AJ17" s="16">
        <v>14.12</v>
      </c>
      <c r="AK17" s="16">
        <v>14.21</v>
      </c>
      <c r="AL17" s="16">
        <v>14.28</v>
      </c>
      <c r="AM17" s="16">
        <v>14.37</v>
      </c>
      <c r="AN17" s="16">
        <v>14.45</v>
      </c>
      <c r="AO17" s="16">
        <v>14.53</v>
      </c>
      <c r="AP17" s="116">
        <v>14.63</v>
      </c>
      <c r="AQ17" s="117"/>
    </row>
    <row r="18" spans="1:43" ht="24" customHeight="1">
      <c r="A18" s="106" t="s">
        <v>55</v>
      </c>
      <c r="B18" s="107"/>
      <c r="C18" s="21" t="s">
        <v>61</v>
      </c>
      <c r="D18" s="22">
        <v>240</v>
      </c>
      <c r="E18" s="23">
        <v>8</v>
      </c>
      <c r="F18" s="17" t="s">
        <v>41</v>
      </c>
      <c r="G18" s="25">
        <f aca="true" t="shared" si="7" ref="G18:R18">ROUND((G35/$D35)/$E35,2)</f>
        <v>14.22</v>
      </c>
      <c r="H18" s="25">
        <f t="shared" si="7"/>
        <v>14.31</v>
      </c>
      <c r="I18" s="25">
        <f t="shared" si="7"/>
        <v>14.39</v>
      </c>
      <c r="J18" s="25">
        <f t="shared" si="7"/>
        <v>14.47</v>
      </c>
      <c r="K18" s="25">
        <f t="shared" si="7"/>
        <v>14.56</v>
      </c>
      <c r="L18" s="25">
        <f t="shared" si="7"/>
        <v>14.64</v>
      </c>
      <c r="M18" s="25">
        <f t="shared" si="7"/>
        <v>14.73</v>
      </c>
      <c r="N18" s="25">
        <f t="shared" si="7"/>
        <v>15.05</v>
      </c>
      <c r="O18" s="25">
        <f t="shared" si="7"/>
        <v>15.15</v>
      </c>
      <c r="P18" s="25">
        <f t="shared" si="7"/>
        <v>15.22</v>
      </c>
      <c r="Q18" s="25">
        <f t="shared" si="7"/>
        <v>15.32</v>
      </c>
      <c r="R18" s="25">
        <f t="shared" si="7"/>
        <v>15.4</v>
      </c>
      <c r="S18" s="25">
        <f>ROUND((S35/$D35)/$E35,2)</f>
        <v>15.49</v>
      </c>
      <c r="T18" s="112">
        <f>ROUND((T35/$D35)/$E35,2)</f>
        <v>15.72</v>
      </c>
      <c r="U18" s="113"/>
      <c r="W18" s="106" t="s">
        <v>55</v>
      </c>
      <c r="X18" s="107"/>
      <c r="Y18" s="21" t="s">
        <v>61</v>
      </c>
      <c r="Z18" s="22">
        <v>240</v>
      </c>
      <c r="AA18" s="23">
        <v>8</v>
      </c>
      <c r="AB18" s="17" t="s">
        <v>41</v>
      </c>
      <c r="AC18" s="25">
        <v>13.34</v>
      </c>
      <c r="AD18" s="25">
        <v>13.43</v>
      </c>
      <c r="AE18" s="25">
        <v>13.5</v>
      </c>
      <c r="AF18" s="25">
        <v>13.58</v>
      </c>
      <c r="AG18" s="25">
        <v>13.65</v>
      </c>
      <c r="AH18" s="25">
        <v>13.73</v>
      </c>
      <c r="AI18" s="25">
        <v>13.81</v>
      </c>
      <c r="AJ18" s="25">
        <v>14.12</v>
      </c>
      <c r="AK18" s="25">
        <v>14.21</v>
      </c>
      <c r="AL18" s="25">
        <v>14.28</v>
      </c>
      <c r="AM18" s="25">
        <v>14.37</v>
      </c>
      <c r="AN18" s="25">
        <v>14.45</v>
      </c>
      <c r="AO18" s="25">
        <v>14.64</v>
      </c>
      <c r="AP18" s="112">
        <v>14.75</v>
      </c>
      <c r="AQ18" s="113"/>
    </row>
    <row r="19" spans="1:43" ht="24" customHeight="1">
      <c r="A19" s="108" t="s">
        <v>63</v>
      </c>
      <c r="B19" s="109"/>
      <c r="C19" s="12" t="s">
        <v>75</v>
      </c>
      <c r="D19" s="13">
        <v>187</v>
      </c>
      <c r="E19" s="14">
        <v>7.5</v>
      </c>
      <c r="F19" s="15" t="s">
        <v>41</v>
      </c>
      <c r="G19" s="16">
        <f aca="true" t="shared" si="8" ref="G19:T19">ROUND((G36/$D36)/$E36,2)</f>
        <v>14.22</v>
      </c>
      <c r="H19" s="16">
        <f t="shared" si="8"/>
        <v>14.31</v>
      </c>
      <c r="I19" s="16">
        <f t="shared" si="8"/>
        <v>14.39</v>
      </c>
      <c r="J19" s="16">
        <f t="shared" si="8"/>
        <v>14.47</v>
      </c>
      <c r="K19" s="16">
        <f t="shared" si="8"/>
        <v>14.56</v>
      </c>
      <c r="L19" s="16">
        <f t="shared" si="8"/>
        <v>14.64</v>
      </c>
      <c r="M19" s="16">
        <f t="shared" si="8"/>
        <v>14.72</v>
      </c>
      <c r="N19" s="16">
        <f t="shared" si="8"/>
        <v>15.05</v>
      </c>
      <c r="O19" s="16">
        <f t="shared" si="8"/>
        <v>15.15</v>
      </c>
      <c r="P19" s="16">
        <f t="shared" si="8"/>
        <v>15.22</v>
      </c>
      <c r="Q19" s="16">
        <f t="shared" si="8"/>
        <v>15.32</v>
      </c>
      <c r="R19" s="16">
        <f t="shared" si="8"/>
        <v>15.4</v>
      </c>
      <c r="S19" s="16">
        <f t="shared" si="8"/>
        <v>15.49</v>
      </c>
      <c r="T19" s="116">
        <f t="shared" si="8"/>
        <v>15.6</v>
      </c>
      <c r="U19" s="117"/>
      <c r="W19" s="108" t="s">
        <v>63</v>
      </c>
      <c r="X19" s="109"/>
      <c r="Y19" s="12" t="s">
        <v>75</v>
      </c>
      <c r="Z19" s="13">
        <v>187</v>
      </c>
      <c r="AA19" s="14">
        <v>7.5</v>
      </c>
      <c r="AB19" s="15" t="s">
        <v>41</v>
      </c>
      <c r="AC19" s="16">
        <v>13.34</v>
      </c>
      <c r="AD19" s="16">
        <v>13.43</v>
      </c>
      <c r="AE19" s="16">
        <v>13.5</v>
      </c>
      <c r="AF19" s="16">
        <v>13.58</v>
      </c>
      <c r="AG19" s="16">
        <v>13.65</v>
      </c>
      <c r="AH19" s="16">
        <v>13.73</v>
      </c>
      <c r="AI19" s="16">
        <v>13.81</v>
      </c>
      <c r="AJ19" s="16">
        <v>14.12</v>
      </c>
      <c r="AK19" s="16">
        <v>14.21</v>
      </c>
      <c r="AL19" s="16">
        <v>14.28</v>
      </c>
      <c r="AM19" s="16">
        <v>14.37</v>
      </c>
      <c r="AN19" s="16">
        <v>14.45</v>
      </c>
      <c r="AO19" s="16">
        <v>14.53</v>
      </c>
      <c r="AP19" s="116">
        <v>14.63</v>
      </c>
      <c r="AQ19" s="117"/>
    </row>
    <row r="20" spans="1:43" ht="24" customHeight="1">
      <c r="A20" s="106" t="s">
        <v>47</v>
      </c>
      <c r="B20" s="107"/>
      <c r="C20" s="21" t="s">
        <v>62</v>
      </c>
      <c r="D20" s="22">
        <v>187</v>
      </c>
      <c r="E20" s="23">
        <v>8</v>
      </c>
      <c r="F20" s="17" t="s">
        <v>41</v>
      </c>
      <c r="G20" s="25">
        <f aca="true" t="shared" si="9" ref="G20:T20">ROUND((G37/$D37)/$E37,2)</f>
        <v>14.22</v>
      </c>
      <c r="H20" s="25">
        <f t="shared" si="9"/>
        <v>14.31</v>
      </c>
      <c r="I20" s="25">
        <f t="shared" si="9"/>
        <v>14.39</v>
      </c>
      <c r="J20" s="25">
        <f t="shared" si="9"/>
        <v>14.47</v>
      </c>
      <c r="K20" s="25">
        <f t="shared" si="9"/>
        <v>14.56</v>
      </c>
      <c r="L20" s="25">
        <f t="shared" si="9"/>
        <v>14.64</v>
      </c>
      <c r="M20" s="25">
        <f t="shared" si="9"/>
        <v>14.73</v>
      </c>
      <c r="N20" s="25">
        <f t="shared" si="9"/>
        <v>15.05</v>
      </c>
      <c r="O20" s="25">
        <f t="shared" si="9"/>
        <v>15.15</v>
      </c>
      <c r="P20" s="25">
        <f t="shared" si="9"/>
        <v>15.22</v>
      </c>
      <c r="Q20" s="25">
        <f t="shared" si="9"/>
        <v>15.32</v>
      </c>
      <c r="R20" s="25">
        <f t="shared" si="9"/>
        <v>15.4</v>
      </c>
      <c r="S20" s="25">
        <f t="shared" si="9"/>
        <v>15.49</v>
      </c>
      <c r="T20" s="112">
        <f t="shared" si="9"/>
        <v>15.6</v>
      </c>
      <c r="U20" s="113"/>
      <c r="W20" s="106" t="s">
        <v>47</v>
      </c>
      <c r="X20" s="107"/>
      <c r="Y20" s="21" t="s">
        <v>62</v>
      </c>
      <c r="Z20" s="22">
        <v>187</v>
      </c>
      <c r="AA20" s="23">
        <v>8</v>
      </c>
      <c r="AB20" s="17" t="s">
        <v>41</v>
      </c>
      <c r="AC20" s="25">
        <v>13.34</v>
      </c>
      <c r="AD20" s="25">
        <v>13.43</v>
      </c>
      <c r="AE20" s="25">
        <v>13.5</v>
      </c>
      <c r="AF20" s="25">
        <v>13.58</v>
      </c>
      <c r="AG20" s="25">
        <v>13.66</v>
      </c>
      <c r="AH20" s="25">
        <v>13.73</v>
      </c>
      <c r="AI20" s="25">
        <v>13.81</v>
      </c>
      <c r="AJ20" s="25">
        <v>14.12</v>
      </c>
      <c r="AK20" s="25">
        <v>14.21</v>
      </c>
      <c r="AL20" s="25">
        <v>14.28</v>
      </c>
      <c r="AM20" s="25">
        <v>14.37</v>
      </c>
      <c r="AN20" s="25">
        <v>14.45</v>
      </c>
      <c r="AO20" s="25">
        <v>14.53</v>
      </c>
      <c r="AP20" s="112">
        <v>14.63</v>
      </c>
      <c r="AQ20" s="113"/>
    </row>
    <row r="21" spans="1:43" ht="24" customHeight="1">
      <c r="A21" s="108" t="s">
        <v>26</v>
      </c>
      <c r="B21" s="109"/>
      <c r="C21" s="12" t="s">
        <v>59</v>
      </c>
      <c r="D21" s="13">
        <v>240</v>
      </c>
      <c r="E21" s="14">
        <v>7.5</v>
      </c>
      <c r="F21" s="15" t="s">
        <v>42</v>
      </c>
      <c r="G21" s="16">
        <f aca="true" t="shared" si="10" ref="G21:T21">ROUND((G38/$D38)/$E38,2)</f>
        <v>15.14</v>
      </c>
      <c r="H21" s="16">
        <f t="shared" si="10"/>
        <v>15.25</v>
      </c>
      <c r="I21" s="16">
        <f t="shared" si="10"/>
        <v>15.33</v>
      </c>
      <c r="J21" s="16">
        <f t="shared" si="10"/>
        <v>15.42</v>
      </c>
      <c r="K21" s="16">
        <f t="shared" si="10"/>
        <v>15.52</v>
      </c>
      <c r="L21" s="16">
        <f t="shared" si="10"/>
        <v>15.62</v>
      </c>
      <c r="M21" s="16">
        <f t="shared" si="10"/>
        <v>15.73</v>
      </c>
      <c r="N21" s="16">
        <f t="shared" si="10"/>
        <v>16.13</v>
      </c>
      <c r="O21" s="16">
        <f t="shared" si="10"/>
        <v>16.23</v>
      </c>
      <c r="P21" s="16">
        <f t="shared" si="10"/>
        <v>16.32</v>
      </c>
      <c r="Q21" s="16">
        <f t="shared" si="10"/>
        <v>16.43</v>
      </c>
      <c r="R21" s="16">
        <f t="shared" si="10"/>
        <v>16.54</v>
      </c>
      <c r="S21" s="16">
        <f t="shared" si="10"/>
        <v>16.65</v>
      </c>
      <c r="T21" s="116">
        <f t="shared" si="10"/>
        <v>16.77</v>
      </c>
      <c r="U21" s="117"/>
      <c r="W21" s="108" t="s">
        <v>26</v>
      </c>
      <c r="X21" s="109"/>
      <c r="Y21" s="12" t="s">
        <v>59</v>
      </c>
      <c r="Z21" s="13">
        <v>240</v>
      </c>
      <c r="AA21" s="14">
        <v>7.5</v>
      </c>
      <c r="AB21" s="15" t="s">
        <v>42</v>
      </c>
      <c r="AC21" s="16">
        <v>14.2</v>
      </c>
      <c r="AD21" s="16">
        <v>14.3</v>
      </c>
      <c r="AE21" s="16">
        <v>14.38</v>
      </c>
      <c r="AF21" s="16">
        <v>14.46</v>
      </c>
      <c r="AG21" s="16">
        <v>14.56</v>
      </c>
      <c r="AH21" s="16">
        <v>14.65</v>
      </c>
      <c r="AI21" s="16">
        <v>14.76</v>
      </c>
      <c r="AJ21" s="16">
        <v>15.13</v>
      </c>
      <c r="AK21" s="16">
        <v>15.22</v>
      </c>
      <c r="AL21" s="16">
        <v>15.31</v>
      </c>
      <c r="AM21" s="16">
        <v>15.41</v>
      </c>
      <c r="AN21" s="16">
        <v>15.52</v>
      </c>
      <c r="AO21" s="16">
        <v>15.62</v>
      </c>
      <c r="AP21" s="116">
        <v>15.73</v>
      </c>
      <c r="AQ21" s="117"/>
    </row>
    <row r="22" spans="1:43" ht="18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  <c r="W22" s="80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2"/>
    </row>
    <row r="23" spans="1:43" ht="18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8"/>
      <c r="W23" s="86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8"/>
    </row>
    <row r="24" spans="1:43" ht="24" customHeight="1">
      <c r="A24" s="80"/>
      <c r="B24" s="81"/>
      <c r="C24" s="81"/>
      <c r="D24" s="81"/>
      <c r="E24" s="82"/>
      <c r="F24" s="6"/>
      <c r="G24" s="74" t="s">
        <v>57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6"/>
      <c r="W24" s="80"/>
      <c r="X24" s="81"/>
      <c r="Y24" s="81"/>
      <c r="Z24" s="81"/>
      <c r="AA24" s="82"/>
      <c r="AB24" s="6"/>
      <c r="AC24" s="74" t="s">
        <v>57</v>
      </c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6"/>
    </row>
    <row r="25" spans="1:43" ht="24" customHeight="1">
      <c r="A25" s="86"/>
      <c r="B25" s="87"/>
      <c r="C25" s="87"/>
      <c r="D25" s="87"/>
      <c r="E25" s="88"/>
      <c r="F25" s="7"/>
      <c r="G25" s="90" t="s">
        <v>0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2"/>
      <c r="W25" s="86"/>
      <c r="X25" s="87"/>
      <c r="Y25" s="87"/>
      <c r="Z25" s="87"/>
      <c r="AA25" s="88"/>
      <c r="AB25" s="7"/>
      <c r="AC25" s="90" t="s">
        <v>0</v>
      </c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2"/>
    </row>
    <row r="26" spans="1:43" s="3" customFormat="1" ht="54">
      <c r="A26" s="100"/>
      <c r="B26" s="101"/>
      <c r="C26" s="8" t="s">
        <v>16</v>
      </c>
      <c r="D26" s="9" t="s">
        <v>51</v>
      </c>
      <c r="E26" s="9" t="s">
        <v>52</v>
      </c>
      <c r="F26" s="10"/>
      <c r="G26" s="11" t="s">
        <v>1</v>
      </c>
      <c r="H26" s="11" t="s">
        <v>2</v>
      </c>
      <c r="I26" s="11" t="s">
        <v>3</v>
      </c>
      <c r="J26" s="11" t="s">
        <v>4</v>
      </c>
      <c r="K26" s="11" t="s">
        <v>5</v>
      </c>
      <c r="L26" s="11" t="s">
        <v>6</v>
      </c>
      <c r="M26" s="11" t="s">
        <v>7</v>
      </c>
      <c r="N26" s="11" t="s">
        <v>8</v>
      </c>
      <c r="O26" s="11" t="s">
        <v>9</v>
      </c>
      <c r="P26" s="11" t="s">
        <v>10</v>
      </c>
      <c r="Q26" s="11" t="s">
        <v>11</v>
      </c>
      <c r="R26" s="11" t="s">
        <v>12</v>
      </c>
      <c r="S26" s="11" t="s">
        <v>13</v>
      </c>
      <c r="T26" s="114" t="s">
        <v>14</v>
      </c>
      <c r="U26" s="115"/>
      <c r="W26" s="100"/>
      <c r="X26" s="101"/>
      <c r="Y26" s="8" t="s">
        <v>16</v>
      </c>
      <c r="Z26" s="9" t="s">
        <v>51</v>
      </c>
      <c r="AA26" s="9" t="s">
        <v>52</v>
      </c>
      <c r="AB26" s="10"/>
      <c r="AC26" s="11" t="s">
        <v>1</v>
      </c>
      <c r="AD26" s="11" t="s">
        <v>2</v>
      </c>
      <c r="AE26" s="11" t="s">
        <v>3</v>
      </c>
      <c r="AF26" s="11" t="s">
        <v>4</v>
      </c>
      <c r="AG26" s="11" t="s">
        <v>5</v>
      </c>
      <c r="AH26" s="11" t="s">
        <v>6</v>
      </c>
      <c r="AI26" s="11" t="s">
        <v>7</v>
      </c>
      <c r="AJ26" s="11" t="s">
        <v>8</v>
      </c>
      <c r="AK26" s="11" t="s">
        <v>9</v>
      </c>
      <c r="AL26" s="11" t="s">
        <v>10</v>
      </c>
      <c r="AM26" s="11" t="s">
        <v>11</v>
      </c>
      <c r="AN26" s="11" t="s">
        <v>12</v>
      </c>
      <c r="AO26" s="11" t="s">
        <v>13</v>
      </c>
      <c r="AP26" s="114" t="s">
        <v>14</v>
      </c>
      <c r="AQ26" s="115"/>
    </row>
    <row r="27" spans="1:43" ht="24" customHeight="1">
      <c r="A27" s="122" t="s">
        <v>86</v>
      </c>
      <c r="B27" s="123"/>
      <c r="C27" s="32" t="s">
        <v>84</v>
      </c>
      <c r="D27" s="33">
        <v>187</v>
      </c>
      <c r="E27" s="34">
        <v>7.5</v>
      </c>
      <c r="F27" s="35" t="s">
        <v>42</v>
      </c>
      <c r="G27" s="27">
        <f aca="true" t="shared" si="11" ref="G27:G38">ROUND(AC27*1.04,0)</f>
        <v>19992</v>
      </c>
      <c r="H27" s="27">
        <f aca="true" t="shared" si="12" ref="H27:U27">ROUND(AD27*1.04,0)</f>
        <v>20075</v>
      </c>
      <c r="I27" s="27">
        <f t="shared" si="12"/>
        <v>20177</v>
      </c>
      <c r="J27" s="27">
        <f t="shared" si="12"/>
        <v>20296</v>
      </c>
      <c r="K27" s="27">
        <f t="shared" si="12"/>
        <v>20415</v>
      </c>
      <c r="L27" s="27">
        <f t="shared" si="12"/>
        <v>20534</v>
      </c>
      <c r="M27" s="27">
        <f t="shared" si="12"/>
        <v>20651</v>
      </c>
      <c r="N27" s="27">
        <f t="shared" si="12"/>
        <v>21110</v>
      </c>
      <c r="O27" s="27">
        <f t="shared" si="12"/>
        <v>21246</v>
      </c>
      <c r="P27" s="27">
        <f t="shared" si="12"/>
        <v>21348</v>
      </c>
      <c r="Q27" s="27">
        <f t="shared" si="12"/>
        <v>21484</v>
      </c>
      <c r="R27" s="27">
        <f t="shared" si="12"/>
        <v>21603</v>
      </c>
      <c r="S27" s="27">
        <f t="shared" si="12"/>
        <v>21721</v>
      </c>
      <c r="T27" s="27">
        <f t="shared" si="12"/>
        <v>20938</v>
      </c>
      <c r="U27" s="27">
        <f t="shared" si="12"/>
        <v>0</v>
      </c>
      <c r="W27" s="122" t="s">
        <v>86</v>
      </c>
      <c r="X27" s="123"/>
      <c r="Y27" s="32" t="s">
        <v>84</v>
      </c>
      <c r="Z27" s="33">
        <v>187</v>
      </c>
      <c r="AA27" s="34">
        <v>7.5</v>
      </c>
      <c r="AB27" s="35" t="s">
        <v>42</v>
      </c>
      <c r="AC27" s="39">
        <v>19223</v>
      </c>
      <c r="AD27" s="39">
        <v>19303</v>
      </c>
      <c r="AE27" s="39">
        <v>19401</v>
      </c>
      <c r="AF27" s="39">
        <v>19515</v>
      </c>
      <c r="AG27" s="39">
        <v>19630</v>
      </c>
      <c r="AH27" s="39">
        <v>19744</v>
      </c>
      <c r="AI27" s="39">
        <v>19857</v>
      </c>
      <c r="AJ27" s="39">
        <v>20298</v>
      </c>
      <c r="AK27" s="39">
        <v>20429</v>
      </c>
      <c r="AL27" s="39">
        <v>20527</v>
      </c>
      <c r="AM27" s="39">
        <v>20658</v>
      </c>
      <c r="AN27" s="39">
        <v>20772</v>
      </c>
      <c r="AO27" s="39">
        <v>20886</v>
      </c>
      <c r="AP27" s="135">
        <v>20133</v>
      </c>
      <c r="AQ27" s="136"/>
    </row>
    <row r="28" spans="1:43" ht="24" customHeight="1">
      <c r="A28" s="126" t="s">
        <v>87</v>
      </c>
      <c r="B28" s="109"/>
      <c r="C28" s="29" t="s">
        <v>85</v>
      </c>
      <c r="D28" s="13">
        <v>187</v>
      </c>
      <c r="E28" s="14">
        <v>7.5</v>
      </c>
      <c r="F28" s="15"/>
      <c r="G28" s="18">
        <f t="shared" si="11"/>
        <v>19992</v>
      </c>
      <c r="H28" s="18">
        <f aca="true" t="shared" si="13" ref="H28:H37">ROUND(AD28*1.04,0)</f>
        <v>20075</v>
      </c>
      <c r="I28" s="18">
        <f aca="true" t="shared" si="14" ref="I28:I37">ROUND(AE28*1.04,0)</f>
        <v>20177</v>
      </c>
      <c r="J28" s="18">
        <f aca="true" t="shared" si="15" ref="J28:J37">ROUND(AF28*1.04,0)</f>
        <v>20296</v>
      </c>
      <c r="K28" s="18">
        <f aca="true" t="shared" si="16" ref="K28:K37">ROUND(AG28*1.04,0)</f>
        <v>20415</v>
      </c>
      <c r="L28" s="18">
        <f aca="true" t="shared" si="17" ref="L28:L37">ROUND(AH28*1.04,0)</f>
        <v>20534</v>
      </c>
      <c r="M28" s="18">
        <f aca="true" t="shared" si="18" ref="M28:M37">ROUND(AI28*1.04,0)</f>
        <v>20651</v>
      </c>
      <c r="N28" s="18">
        <f aca="true" t="shared" si="19" ref="N28:N37">ROUND(AJ28*1.04,0)</f>
        <v>21110</v>
      </c>
      <c r="O28" s="18">
        <f aca="true" t="shared" si="20" ref="O28:O37">ROUND(AK28*1.04,0)</f>
        <v>21246</v>
      </c>
      <c r="P28" s="18">
        <f aca="true" t="shared" si="21" ref="P28:P37">ROUND(AL28*1.04,0)</f>
        <v>21348</v>
      </c>
      <c r="Q28" s="18">
        <f aca="true" t="shared" si="22" ref="Q28:Q37">ROUND(AM28*1.04,0)</f>
        <v>21484</v>
      </c>
      <c r="R28" s="18">
        <f aca="true" t="shared" si="23" ref="R28:R37">ROUND(AN28*1.04,0)</f>
        <v>21603</v>
      </c>
      <c r="S28" s="18">
        <f aca="true" t="shared" si="24" ref="S28:S37">ROUND(AO28*1.04,0)</f>
        <v>21721</v>
      </c>
      <c r="T28" s="18">
        <f aca="true" t="shared" si="25" ref="T28:T37">ROUND(AP28*1.04,0)</f>
        <v>21874</v>
      </c>
      <c r="U28" s="18">
        <f aca="true" t="shared" si="26" ref="U28:U37">ROUND(AQ28*1.04,0)</f>
        <v>0</v>
      </c>
      <c r="W28" s="126" t="s">
        <v>87</v>
      </c>
      <c r="X28" s="109"/>
      <c r="Y28" s="29" t="s">
        <v>85</v>
      </c>
      <c r="Z28" s="13">
        <v>187</v>
      </c>
      <c r="AA28" s="14">
        <v>7.5</v>
      </c>
      <c r="AB28" s="15"/>
      <c r="AC28" s="18">
        <v>19223</v>
      </c>
      <c r="AD28" s="18">
        <v>19303</v>
      </c>
      <c r="AE28" s="18">
        <v>19401</v>
      </c>
      <c r="AF28" s="18">
        <v>19515</v>
      </c>
      <c r="AG28" s="18">
        <v>19630</v>
      </c>
      <c r="AH28" s="18">
        <v>19744</v>
      </c>
      <c r="AI28" s="18">
        <v>19857</v>
      </c>
      <c r="AJ28" s="18">
        <v>20298</v>
      </c>
      <c r="AK28" s="18">
        <v>20429</v>
      </c>
      <c r="AL28" s="18">
        <v>20527</v>
      </c>
      <c r="AM28" s="18">
        <v>20658</v>
      </c>
      <c r="AN28" s="18">
        <v>20772</v>
      </c>
      <c r="AO28" s="18">
        <v>20886</v>
      </c>
      <c r="AP28" s="118">
        <v>21033</v>
      </c>
      <c r="AQ28" s="119"/>
    </row>
    <row r="29" spans="1:43" ht="24" customHeight="1">
      <c r="A29" s="106" t="s">
        <v>20</v>
      </c>
      <c r="B29" s="107"/>
      <c r="C29" s="21" t="s">
        <v>60</v>
      </c>
      <c r="D29" s="22">
        <v>202</v>
      </c>
      <c r="E29" s="23">
        <v>7.5</v>
      </c>
      <c r="F29" s="17" t="s">
        <v>41</v>
      </c>
      <c r="G29" s="27">
        <f t="shared" si="11"/>
        <v>22932</v>
      </c>
      <c r="H29" s="27">
        <f t="shared" si="13"/>
        <v>23097</v>
      </c>
      <c r="I29" s="27">
        <f t="shared" si="14"/>
        <v>23226</v>
      </c>
      <c r="J29" s="27">
        <f t="shared" si="15"/>
        <v>23354</v>
      </c>
      <c r="K29" s="27">
        <f t="shared" si="16"/>
        <v>23520</v>
      </c>
      <c r="L29" s="27">
        <f t="shared" si="17"/>
        <v>23666</v>
      </c>
      <c r="M29" s="27">
        <f t="shared" si="18"/>
        <v>23831</v>
      </c>
      <c r="N29" s="27">
        <f t="shared" si="19"/>
        <v>24436</v>
      </c>
      <c r="O29" s="27">
        <f t="shared" si="20"/>
        <v>24582</v>
      </c>
      <c r="P29" s="27">
        <f t="shared" si="21"/>
        <v>24728</v>
      </c>
      <c r="Q29" s="27">
        <f t="shared" si="22"/>
        <v>24893</v>
      </c>
      <c r="R29" s="27">
        <f t="shared" si="23"/>
        <v>25059</v>
      </c>
      <c r="S29" s="27">
        <f t="shared" si="24"/>
        <v>25224</v>
      </c>
      <c r="T29" s="27">
        <f t="shared" si="25"/>
        <v>25407</v>
      </c>
      <c r="U29" s="27">
        <f t="shared" si="26"/>
        <v>0</v>
      </c>
      <c r="W29" s="106" t="s">
        <v>20</v>
      </c>
      <c r="X29" s="107"/>
      <c r="Y29" s="21" t="s">
        <v>60</v>
      </c>
      <c r="Z29" s="22">
        <v>202</v>
      </c>
      <c r="AA29" s="23">
        <v>7.5</v>
      </c>
      <c r="AB29" s="17" t="s">
        <v>41</v>
      </c>
      <c r="AC29" s="27">
        <v>22050</v>
      </c>
      <c r="AD29" s="27">
        <v>22209</v>
      </c>
      <c r="AE29" s="27">
        <v>22333</v>
      </c>
      <c r="AF29" s="27">
        <v>22456</v>
      </c>
      <c r="AG29" s="27">
        <v>22615</v>
      </c>
      <c r="AH29" s="27">
        <v>22756</v>
      </c>
      <c r="AI29" s="27">
        <v>22914</v>
      </c>
      <c r="AJ29" s="27">
        <v>23496</v>
      </c>
      <c r="AK29" s="27">
        <v>23637</v>
      </c>
      <c r="AL29" s="27">
        <v>23777</v>
      </c>
      <c r="AM29" s="27">
        <v>23936</v>
      </c>
      <c r="AN29" s="27">
        <v>24095</v>
      </c>
      <c r="AO29" s="27">
        <v>24254</v>
      </c>
      <c r="AP29" s="120">
        <v>24430</v>
      </c>
      <c r="AQ29" s="121"/>
    </row>
    <row r="30" spans="1:43" ht="24" customHeight="1">
      <c r="A30" s="108" t="s">
        <v>48</v>
      </c>
      <c r="B30" s="109"/>
      <c r="C30" s="12" t="s">
        <v>74</v>
      </c>
      <c r="D30" s="13">
        <v>240</v>
      </c>
      <c r="E30" s="14">
        <v>8</v>
      </c>
      <c r="F30" s="15" t="s">
        <v>41</v>
      </c>
      <c r="G30" s="18">
        <f t="shared" si="11"/>
        <v>29064</v>
      </c>
      <c r="H30" s="18">
        <f t="shared" si="13"/>
        <v>29271</v>
      </c>
      <c r="I30" s="18">
        <f t="shared" si="14"/>
        <v>29434</v>
      </c>
      <c r="J30" s="18">
        <f t="shared" si="15"/>
        <v>29596</v>
      </c>
      <c r="K30" s="18">
        <f t="shared" si="16"/>
        <v>29805</v>
      </c>
      <c r="L30" s="18">
        <f t="shared" si="17"/>
        <v>29990</v>
      </c>
      <c r="M30" s="18">
        <f t="shared" si="18"/>
        <v>30201</v>
      </c>
      <c r="N30" s="18">
        <f t="shared" si="19"/>
        <v>30967</v>
      </c>
      <c r="O30" s="18">
        <f t="shared" si="20"/>
        <v>31154</v>
      </c>
      <c r="P30" s="18">
        <f t="shared" si="21"/>
        <v>31339</v>
      </c>
      <c r="Q30" s="18">
        <f t="shared" si="22"/>
        <v>31548</v>
      </c>
      <c r="R30" s="18">
        <f t="shared" si="23"/>
        <v>31758</v>
      </c>
      <c r="S30" s="18">
        <f t="shared" si="24"/>
        <v>31966</v>
      </c>
      <c r="T30" s="18">
        <f t="shared" si="25"/>
        <v>32198</v>
      </c>
      <c r="U30" s="18">
        <f t="shared" si="26"/>
        <v>0</v>
      </c>
      <c r="W30" s="108" t="s">
        <v>48</v>
      </c>
      <c r="X30" s="109"/>
      <c r="Y30" s="12" t="s">
        <v>74</v>
      </c>
      <c r="Z30" s="13">
        <v>240</v>
      </c>
      <c r="AA30" s="14">
        <v>8</v>
      </c>
      <c r="AB30" s="15" t="s">
        <v>41</v>
      </c>
      <c r="AC30" s="18">
        <v>27946</v>
      </c>
      <c r="AD30" s="18">
        <v>28145</v>
      </c>
      <c r="AE30" s="18">
        <v>28302</v>
      </c>
      <c r="AF30" s="18">
        <v>28458</v>
      </c>
      <c r="AG30" s="18">
        <v>28659</v>
      </c>
      <c r="AH30" s="18">
        <v>28837</v>
      </c>
      <c r="AI30" s="18">
        <v>29039</v>
      </c>
      <c r="AJ30" s="18">
        <v>29776</v>
      </c>
      <c r="AK30" s="18">
        <v>29956</v>
      </c>
      <c r="AL30" s="18">
        <v>30134</v>
      </c>
      <c r="AM30" s="18">
        <v>30335</v>
      </c>
      <c r="AN30" s="18">
        <v>30537</v>
      </c>
      <c r="AO30" s="18">
        <v>30737</v>
      </c>
      <c r="AP30" s="118">
        <v>30960</v>
      </c>
      <c r="AQ30" s="119"/>
    </row>
    <row r="31" spans="1:43" ht="24" customHeight="1">
      <c r="A31" s="127" t="s">
        <v>44</v>
      </c>
      <c r="B31" s="128"/>
      <c r="C31" s="28" t="s">
        <v>77</v>
      </c>
      <c r="D31" s="22">
        <v>240</v>
      </c>
      <c r="E31" s="23">
        <v>8</v>
      </c>
      <c r="F31" s="17" t="s">
        <v>41</v>
      </c>
      <c r="G31" s="27">
        <f t="shared" si="11"/>
        <v>30071</v>
      </c>
      <c r="H31" s="27">
        <f t="shared" si="13"/>
        <v>30397</v>
      </c>
      <c r="I31" s="27">
        <f t="shared" si="14"/>
        <v>30721</v>
      </c>
      <c r="J31" s="27">
        <f t="shared" si="15"/>
        <v>31047</v>
      </c>
      <c r="K31" s="27">
        <f t="shared" si="16"/>
        <v>31374</v>
      </c>
      <c r="L31" s="27">
        <f t="shared" si="17"/>
        <v>31699</v>
      </c>
      <c r="M31" s="27">
        <f t="shared" si="18"/>
        <v>32024</v>
      </c>
      <c r="N31" s="27">
        <f t="shared" si="19"/>
        <v>32350</v>
      </c>
      <c r="O31" s="27">
        <f t="shared" si="20"/>
        <v>32676</v>
      </c>
      <c r="P31" s="27">
        <f t="shared" si="21"/>
        <v>33002</v>
      </c>
      <c r="Q31" s="27">
        <f t="shared" si="22"/>
        <v>33327</v>
      </c>
      <c r="R31" s="27">
        <f t="shared" si="23"/>
        <v>33652</v>
      </c>
      <c r="S31" s="27">
        <f t="shared" si="24"/>
        <v>33979</v>
      </c>
      <c r="T31" s="27">
        <f t="shared" si="25"/>
        <v>34414</v>
      </c>
      <c r="U31" s="27">
        <f t="shared" si="26"/>
        <v>0</v>
      </c>
      <c r="W31" s="127" t="s">
        <v>44</v>
      </c>
      <c r="X31" s="128"/>
      <c r="Y31" s="28" t="s">
        <v>77</v>
      </c>
      <c r="Z31" s="22">
        <v>240</v>
      </c>
      <c r="AA31" s="23">
        <v>8</v>
      </c>
      <c r="AB31" s="17" t="s">
        <v>41</v>
      </c>
      <c r="AC31" s="27">
        <v>28914</v>
      </c>
      <c r="AD31" s="27">
        <v>29228</v>
      </c>
      <c r="AE31" s="27">
        <v>29539</v>
      </c>
      <c r="AF31" s="27">
        <v>29853</v>
      </c>
      <c r="AG31" s="27">
        <v>30167</v>
      </c>
      <c r="AH31" s="27">
        <v>30480</v>
      </c>
      <c r="AI31" s="27">
        <v>30792</v>
      </c>
      <c r="AJ31" s="27">
        <v>31106</v>
      </c>
      <c r="AK31" s="27">
        <v>31419</v>
      </c>
      <c r="AL31" s="27">
        <v>31733</v>
      </c>
      <c r="AM31" s="27">
        <v>32045</v>
      </c>
      <c r="AN31" s="27">
        <v>32358</v>
      </c>
      <c r="AO31" s="27">
        <v>32672</v>
      </c>
      <c r="AP31" s="120">
        <v>33090</v>
      </c>
      <c r="AQ31" s="121"/>
    </row>
    <row r="32" spans="1:56" ht="24" customHeight="1">
      <c r="A32" s="108" t="s">
        <v>76</v>
      </c>
      <c r="B32" s="109"/>
      <c r="C32" s="12" t="s">
        <v>32</v>
      </c>
      <c r="D32" s="13">
        <v>240</v>
      </c>
      <c r="E32" s="20">
        <v>4</v>
      </c>
      <c r="F32" s="15" t="s">
        <v>42</v>
      </c>
      <c r="G32" s="18">
        <f t="shared" si="11"/>
        <v>10758</v>
      </c>
      <c r="H32" s="18">
        <f t="shared" si="13"/>
        <v>10845</v>
      </c>
      <c r="I32" s="18">
        <f t="shared" si="14"/>
        <v>10918</v>
      </c>
      <c r="J32" s="18">
        <f t="shared" si="15"/>
        <v>11005</v>
      </c>
      <c r="K32" s="18">
        <f t="shared" si="16"/>
        <v>11092</v>
      </c>
      <c r="L32" s="18">
        <f t="shared" si="17"/>
        <v>11179</v>
      </c>
      <c r="M32" s="18">
        <f t="shared" si="18"/>
        <v>11265</v>
      </c>
      <c r="N32" s="18">
        <f t="shared" si="19"/>
        <v>11614</v>
      </c>
      <c r="O32" s="18">
        <f t="shared" si="20"/>
        <v>11717</v>
      </c>
      <c r="P32" s="18">
        <f t="shared" si="21"/>
        <v>11788</v>
      </c>
      <c r="Q32" s="18">
        <f t="shared" si="22"/>
        <v>11890</v>
      </c>
      <c r="R32" s="18">
        <f t="shared" si="23"/>
        <v>11978</v>
      </c>
      <c r="S32" s="18">
        <f t="shared" si="24"/>
        <v>12080</v>
      </c>
      <c r="T32" s="18">
        <f t="shared" si="25"/>
        <v>12180</v>
      </c>
      <c r="U32" s="18">
        <f t="shared" si="26"/>
        <v>0</v>
      </c>
      <c r="V32" s="5"/>
      <c r="W32" s="108" t="s">
        <v>76</v>
      </c>
      <c r="X32" s="109"/>
      <c r="Y32" s="12" t="s">
        <v>32</v>
      </c>
      <c r="Z32" s="13">
        <v>240</v>
      </c>
      <c r="AA32" s="20">
        <v>4</v>
      </c>
      <c r="AB32" s="15" t="s">
        <v>42</v>
      </c>
      <c r="AC32" s="18">
        <v>10344</v>
      </c>
      <c r="AD32" s="18">
        <v>10428</v>
      </c>
      <c r="AE32" s="18">
        <v>10498</v>
      </c>
      <c r="AF32" s="18">
        <v>10582</v>
      </c>
      <c r="AG32" s="18">
        <v>10665</v>
      </c>
      <c r="AH32" s="18">
        <v>10749</v>
      </c>
      <c r="AI32" s="18">
        <v>10832</v>
      </c>
      <c r="AJ32" s="18">
        <v>11167</v>
      </c>
      <c r="AK32" s="18">
        <v>11266</v>
      </c>
      <c r="AL32" s="18">
        <v>11335</v>
      </c>
      <c r="AM32" s="18">
        <v>11433</v>
      </c>
      <c r="AN32" s="18">
        <v>11517</v>
      </c>
      <c r="AO32" s="18">
        <v>11615</v>
      </c>
      <c r="AP32" s="118">
        <v>11712</v>
      </c>
      <c r="AQ32" s="119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43" ht="24" customHeight="1">
      <c r="A33" s="106" t="s">
        <v>43</v>
      </c>
      <c r="B33" s="107"/>
      <c r="C33" s="21" t="s">
        <v>32</v>
      </c>
      <c r="D33" s="22">
        <v>240</v>
      </c>
      <c r="E33" s="26">
        <v>8</v>
      </c>
      <c r="F33" s="17" t="s">
        <v>42</v>
      </c>
      <c r="G33" s="27">
        <f t="shared" si="11"/>
        <v>21512</v>
      </c>
      <c r="H33" s="27">
        <f t="shared" si="13"/>
        <v>21652</v>
      </c>
      <c r="I33" s="27">
        <f t="shared" si="14"/>
        <v>21768</v>
      </c>
      <c r="J33" s="27">
        <f t="shared" si="15"/>
        <v>21907</v>
      </c>
      <c r="K33" s="27">
        <f t="shared" si="16"/>
        <v>22046</v>
      </c>
      <c r="L33" s="27">
        <f t="shared" si="17"/>
        <v>22185</v>
      </c>
      <c r="M33" s="27">
        <f t="shared" si="18"/>
        <v>22327</v>
      </c>
      <c r="N33" s="27">
        <f t="shared" si="19"/>
        <v>22884</v>
      </c>
      <c r="O33" s="27">
        <f t="shared" si="20"/>
        <v>23047</v>
      </c>
      <c r="P33" s="27">
        <f t="shared" si="21"/>
        <v>23162</v>
      </c>
      <c r="Q33" s="27">
        <f t="shared" si="22"/>
        <v>23325</v>
      </c>
      <c r="R33" s="27">
        <f t="shared" si="23"/>
        <v>23463</v>
      </c>
      <c r="S33" s="27">
        <f t="shared" si="24"/>
        <v>23626</v>
      </c>
      <c r="T33" s="27">
        <f t="shared" si="25"/>
        <v>23789</v>
      </c>
      <c r="U33" s="27">
        <f t="shared" si="26"/>
        <v>0</v>
      </c>
      <c r="W33" s="106" t="s">
        <v>43</v>
      </c>
      <c r="X33" s="107"/>
      <c r="Y33" s="21" t="s">
        <v>32</v>
      </c>
      <c r="Z33" s="22">
        <v>240</v>
      </c>
      <c r="AA33" s="26">
        <v>8</v>
      </c>
      <c r="AB33" s="17" t="s">
        <v>42</v>
      </c>
      <c r="AC33" s="27">
        <v>20685</v>
      </c>
      <c r="AD33" s="27">
        <v>20819</v>
      </c>
      <c r="AE33" s="27">
        <v>20931</v>
      </c>
      <c r="AF33" s="27">
        <v>21064</v>
      </c>
      <c r="AG33" s="27">
        <v>21198</v>
      </c>
      <c r="AH33" s="27">
        <v>21332</v>
      </c>
      <c r="AI33" s="27">
        <v>21468</v>
      </c>
      <c r="AJ33" s="27">
        <v>22004</v>
      </c>
      <c r="AK33" s="27">
        <v>22161</v>
      </c>
      <c r="AL33" s="27">
        <v>22271</v>
      </c>
      <c r="AM33" s="27">
        <v>22428</v>
      </c>
      <c r="AN33" s="27">
        <v>22561</v>
      </c>
      <c r="AO33" s="27">
        <v>22717</v>
      </c>
      <c r="AP33" s="120">
        <v>22874</v>
      </c>
      <c r="AQ33" s="121"/>
    </row>
    <row r="34" spans="1:43" ht="24" customHeight="1">
      <c r="A34" s="108" t="s">
        <v>21</v>
      </c>
      <c r="B34" s="109"/>
      <c r="C34" s="12" t="s">
        <v>37</v>
      </c>
      <c r="D34" s="13">
        <v>187</v>
      </c>
      <c r="E34" s="14">
        <v>7.5</v>
      </c>
      <c r="F34" s="15" t="s">
        <v>42</v>
      </c>
      <c r="G34" s="18">
        <f t="shared" si="11"/>
        <v>19940</v>
      </c>
      <c r="H34" s="18">
        <f t="shared" si="13"/>
        <v>20075</v>
      </c>
      <c r="I34" s="18">
        <f t="shared" si="14"/>
        <v>20177</v>
      </c>
      <c r="J34" s="18">
        <f t="shared" si="15"/>
        <v>20296</v>
      </c>
      <c r="K34" s="18">
        <f t="shared" si="16"/>
        <v>20415</v>
      </c>
      <c r="L34" s="18">
        <f t="shared" si="17"/>
        <v>20534</v>
      </c>
      <c r="M34" s="18">
        <f t="shared" si="18"/>
        <v>20651</v>
      </c>
      <c r="N34" s="18">
        <f t="shared" si="19"/>
        <v>21110</v>
      </c>
      <c r="O34" s="18">
        <f t="shared" si="20"/>
        <v>21245</v>
      </c>
      <c r="P34" s="18">
        <f t="shared" si="21"/>
        <v>21348</v>
      </c>
      <c r="Q34" s="18">
        <f t="shared" si="22"/>
        <v>21484</v>
      </c>
      <c r="R34" s="18">
        <f t="shared" si="23"/>
        <v>21604</v>
      </c>
      <c r="S34" s="18">
        <f t="shared" si="24"/>
        <v>21721</v>
      </c>
      <c r="T34" s="18">
        <f t="shared" si="25"/>
        <v>21874</v>
      </c>
      <c r="U34" s="18">
        <f t="shared" si="26"/>
        <v>0</v>
      </c>
      <c r="W34" s="108" t="s">
        <v>21</v>
      </c>
      <c r="X34" s="109"/>
      <c r="Y34" s="12" t="s">
        <v>37</v>
      </c>
      <c r="Z34" s="13">
        <v>187</v>
      </c>
      <c r="AA34" s="14">
        <v>7.5</v>
      </c>
      <c r="AB34" s="15" t="s">
        <v>42</v>
      </c>
      <c r="AC34" s="18">
        <v>19173</v>
      </c>
      <c r="AD34" s="18">
        <v>19303</v>
      </c>
      <c r="AE34" s="18">
        <v>19401</v>
      </c>
      <c r="AF34" s="18">
        <v>19515</v>
      </c>
      <c r="AG34" s="18">
        <v>19630</v>
      </c>
      <c r="AH34" s="18">
        <v>19744</v>
      </c>
      <c r="AI34" s="18">
        <v>19857</v>
      </c>
      <c r="AJ34" s="18">
        <v>20298</v>
      </c>
      <c r="AK34" s="18">
        <v>20428</v>
      </c>
      <c r="AL34" s="18">
        <v>20527</v>
      </c>
      <c r="AM34" s="18">
        <v>20658</v>
      </c>
      <c r="AN34" s="18">
        <v>20773</v>
      </c>
      <c r="AO34" s="18">
        <v>20886</v>
      </c>
      <c r="AP34" s="118">
        <v>21033</v>
      </c>
      <c r="AQ34" s="119"/>
    </row>
    <row r="35" spans="1:43" ht="24" customHeight="1">
      <c r="A35" s="106" t="s">
        <v>55</v>
      </c>
      <c r="B35" s="107"/>
      <c r="C35" s="21" t="s">
        <v>61</v>
      </c>
      <c r="D35" s="22">
        <v>240</v>
      </c>
      <c r="E35" s="23">
        <v>8</v>
      </c>
      <c r="F35" s="17" t="s">
        <v>41</v>
      </c>
      <c r="G35" s="27">
        <f t="shared" si="11"/>
        <v>27297</v>
      </c>
      <c r="H35" s="27">
        <f t="shared" si="13"/>
        <v>27484</v>
      </c>
      <c r="I35" s="27">
        <f t="shared" si="14"/>
        <v>27622</v>
      </c>
      <c r="J35" s="27">
        <f t="shared" si="15"/>
        <v>27785</v>
      </c>
      <c r="K35" s="27">
        <f t="shared" si="16"/>
        <v>27947</v>
      </c>
      <c r="L35" s="27">
        <f t="shared" si="17"/>
        <v>28109</v>
      </c>
      <c r="M35" s="27">
        <f t="shared" si="18"/>
        <v>28272</v>
      </c>
      <c r="N35" s="27">
        <f t="shared" si="19"/>
        <v>28901</v>
      </c>
      <c r="O35" s="27">
        <f t="shared" si="20"/>
        <v>29085</v>
      </c>
      <c r="P35" s="27">
        <f t="shared" si="21"/>
        <v>29224</v>
      </c>
      <c r="Q35" s="27">
        <f t="shared" si="22"/>
        <v>29411</v>
      </c>
      <c r="R35" s="27">
        <f t="shared" si="23"/>
        <v>29574</v>
      </c>
      <c r="S35" s="27">
        <f t="shared" si="24"/>
        <v>29736</v>
      </c>
      <c r="T35" s="27">
        <f t="shared" si="25"/>
        <v>30180</v>
      </c>
      <c r="U35" s="27">
        <f t="shared" si="26"/>
        <v>0</v>
      </c>
      <c r="W35" s="106" t="s">
        <v>55</v>
      </c>
      <c r="X35" s="107"/>
      <c r="Y35" s="21" t="s">
        <v>61</v>
      </c>
      <c r="Z35" s="22">
        <v>240</v>
      </c>
      <c r="AA35" s="23">
        <v>8</v>
      </c>
      <c r="AB35" s="17" t="s">
        <v>41</v>
      </c>
      <c r="AC35" s="27">
        <v>26247</v>
      </c>
      <c r="AD35" s="27">
        <v>26427</v>
      </c>
      <c r="AE35" s="27">
        <v>26560</v>
      </c>
      <c r="AF35" s="27">
        <v>26716</v>
      </c>
      <c r="AG35" s="27">
        <v>26872</v>
      </c>
      <c r="AH35" s="27">
        <v>27028</v>
      </c>
      <c r="AI35" s="27">
        <v>27185</v>
      </c>
      <c r="AJ35" s="27">
        <v>27789</v>
      </c>
      <c r="AK35" s="27">
        <v>27966</v>
      </c>
      <c r="AL35" s="27">
        <v>28100</v>
      </c>
      <c r="AM35" s="27">
        <v>28280</v>
      </c>
      <c r="AN35" s="27">
        <v>28437</v>
      </c>
      <c r="AO35" s="27">
        <v>28592</v>
      </c>
      <c r="AP35" s="120">
        <v>29019</v>
      </c>
      <c r="AQ35" s="121"/>
    </row>
    <row r="36" spans="1:43" ht="24" customHeight="1">
      <c r="A36" s="108" t="s">
        <v>63</v>
      </c>
      <c r="B36" s="109"/>
      <c r="C36" s="12" t="s">
        <v>75</v>
      </c>
      <c r="D36" s="13">
        <v>187</v>
      </c>
      <c r="E36" s="14">
        <v>7.5</v>
      </c>
      <c r="F36" s="15" t="s">
        <v>49</v>
      </c>
      <c r="G36" s="18">
        <f t="shared" si="11"/>
        <v>19940</v>
      </c>
      <c r="H36" s="18">
        <f t="shared" si="13"/>
        <v>20075</v>
      </c>
      <c r="I36" s="18">
        <f t="shared" si="14"/>
        <v>20177</v>
      </c>
      <c r="J36" s="18">
        <f t="shared" si="15"/>
        <v>20296</v>
      </c>
      <c r="K36" s="18">
        <f t="shared" si="16"/>
        <v>20415</v>
      </c>
      <c r="L36" s="18">
        <f t="shared" si="17"/>
        <v>20534</v>
      </c>
      <c r="M36" s="18">
        <f t="shared" si="18"/>
        <v>20651</v>
      </c>
      <c r="N36" s="18">
        <f t="shared" si="19"/>
        <v>21110</v>
      </c>
      <c r="O36" s="18">
        <f t="shared" si="20"/>
        <v>21246</v>
      </c>
      <c r="P36" s="18">
        <f t="shared" si="21"/>
        <v>21348</v>
      </c>
      <c r="Q36" s="18">
        <f t="shared" si="22"/>
        <v>21484</v>
      </c>
      <c r="R36" s="18">
        <f t="shared" si="23"/>
        <v>21603</v>
      </c>
      <c r="S36" s="18">
        <f t="shared" si="24"/>
        <v>21721</v>
      </c>
      <c r="T36" s="18">
        <f t="shared" si="25"/>
        <v>21874</v>
      </c>
      <c r="U36" s="18">
        <f t="shared" si="26"/>
        <v>0</v>
      </c>
      <c r="W36" s="108" t="s">
        <v>63</v>
      </c>
      <c r="X36" s="109"/>
      <c r="Y36" s="12" t="s">
        <v>75</v>
      </c>
      <c r="Z36" s="13">
        <v>187</v>
      </c>
      <c r="AA36" s="14">
        <v>7.5</v>
      </c>
      <c r="AB36" s="15" t="s">
        <v>49</v>
      </c>
      <c r="AC36" s="18">
        <v>19173</v>
      </c>
      <c r="AD36" s="18">
        <v>19303</v>
      </c>
      <c r="AE36" s="18">
        <v>19401</v>
      </c>
      <c r="AF36" s="18">
        <v>19515</v>
      </c>
      <c r="AG36" s="18">
        <v>19630</v>
      </c>
      <c r="AH36" s="18">
        <v>19744</v>
      </c>
      <c r="AI36" s="18">
        <v>19857</v>
      </c>
      <c r="AJ36" s="18">
        <v>20298</v>
      </c>
      <c r="AK36" s="18">
        <v>20429</v>
      </c>
      <c r="AL36" s="18">
        <v>20527</v>
      </c>
      <c r="AM36" s="18">
        <v>20658</v>
      </c>
      <c r="AN36" s="18">
        <v>20772</v>
      </c>
      <c r="AO36" s="18">
        <v>20886</v>
      </c>
      <c r="AP36" s="118">
        <v>21033</v>
      </c>
      <c r="AQ36" s="119"/>
    </row>
    <row r="37" spans="1:43" ht="24" customHeight="1">
      <c r="A37" s="106" t="s">
        <v>47</v>
      </c>
      <c r="B37" s="107"/>
      <c r="C37" s="21" t="s">
        <v>62</v>
      </c>
      <c r="D37" s="22">
        <v>187</v>
      </c>
      <c r="E37" s="23">
        <v>8</v>
      </c>
      <c r="F37" s="17"/>
      <c r="G37" s="27">
        <f t="shared" si="11"/>
        <v>21268</v>
      </c>
      <c r="H37" s="27">
        <f t="shared" si="13"/>
        <v>21415</v>
      </c>
      <c r="I37" s="27">
        <f t="shared" si="14"/>
        <v>21524</v>
      </c>
      <c r="J37" s="27">
        <f t="shared" si="15"/>
        <v>21650</v>
      </c>
      <c r="K37" s="27">
        <f t="shared" si="16"/>
        <v>21777</v>
      </c>
      <c r="L37" s="27">
        <f t="shared" si="17"/>
        <v>21902</v>
      </c>
      <c r="M37" s="27">
        <f t="shared" si="18"/>
        <v>22030</v>
      </c>
      <c r="N37" s="27">
        <f t="shared" si="19"/>
        <v>22517</v>
      </c>
      <c r="O37" s="27">
        <f t="shared" si="20"/>
        <v>22664</v>
      </c>
      <c r="P37" s="27">
        <f t="shared" si="21"/>
        <v>22772</v>
      </c>
      <c r="Q37" s="27">
        <f t="shared" si="22"/>
        <v>22915</v>
      </c>
      <c r="R37" s="27">
        <f t="shared" si="23"/>
        <v>23042</v>
      </c>
      <c r="S37" s="27">
        <f t="shared" si="24"/>
        <v>23169</v>
      </c>
      <c r="T37" s="27">
        <f t="shared" si="25"/>
        <v>23332</v>
      </c>
      <c r="U37" s="27">
        <f t="shared" si="26"/>
        <v>0</v>
      </c>
      <c r="W37" s="106" t="s">
        <v>47</v>
      </c>
      <c r="X37" s="107"/>
      <c r="Y37" s="21" t="s">
        <v>62</v>
      </c>
      <c r="Z37" s="22">
        <v>187</v>
      </c>
      <c r="AA37" s="23">
        <v>8</v>
      </c>
      <c r="AB37" s="17"/>
      <c r="AC37" s="27">
        <v>20450</v>
      </c>
      <c r="AD37" s="27">
        <v>20591</v>
      </c>
      <c r="AE37" s="27">
        <v>20696</v>
      </c>
      <c r="AF37" s="27">
        <v>20817</v>
      </c>
      <c r="AG37" s="27">
        <v>20939</v>
      </c>
      <c r="AH37" s="27">
        <v>21060</v>
      </c>
      <c r="AI37" s="27">
        <v>21183</v>
      </c>
      <c r="AJ37" s="27">
        <v>21651</v>
      </c>
      <c r="AK37" s="27">
        <v>21792</v>
      </c>
      <c r="AL37" s="27">
        <v>21896</v>
      </c>
      <c r="AM37" s="27">
        <v>22034</v>
      </c>
      <c r="AN37" s="27">
        <v>22156</v>
      </c>
      <c r="AO37" s="27">
        <v>22278</v>
      </c>
      <c r="AP37" s="120">
        <v>22435</v>
      </c>
      <c r="AQ37" s="121"/>
    </row>
    <row r="38" spans="1:43" ht="24" customHeight="1">
      <c r="A38" s="108" t="s">
        <v>26</v>
      </c>
      <c r="B38" s="109"/>
      <c r="C38" s="12" t="s">
        <v>59</v>
      </c>
      <c r="D38" s="13">
        <v>240</v>
      </c>
      <c r="E38" s="14">
        <v>7.5</v>
      </c>
      <c r="F38" s="15" t="s">
        <v>50</v>
      </c>
      <c r="G38" s="18">
        <f t="shared" si="11"/>
        <v>27246</v>
      </c>
      <c r="H38" s="18">
        <f aca="true" t="shared" si="27" ref="H38:U38">ROUND(AD38*1.04,0)</f>
        <v>27442</v>
      </c>
      <c r="I38" s="18">
        <f t="shared" si="27"/>
        <v>27594</v>
      </c>
      <c r="J38" s="18">
        <f t="shared" si="27"/>
        <v>27747</v>
      </c>
      <c r="K38" s="18">
        <f t="shared" si="27"/>
        <v>27943</v>
      </c>
      <c r="L38" s="18">
        <f t="shared" si="27"/>
        <v>28116</v>
      </c>
      <c r="M38" s="18">
        <f t="shared" si="27"/>
        <v>28314</v>
      </c>
      <c r="N38" s="18">
        <f t="shared" si="27"/>
        <v>29032</v>
      </c>
      <c r="O38" s="18">
        <f t="shared" si="27"/>
        <v>29207</v>
      </c>
      <c r="P38" s="18">
        <f t="shared" si="27"/>
        <v>29381</v>
      </c>
      <c r="Q38" s="18">
        <f t="shared" si="27"/>
        <v>29577</v>
      </c>
      <c r="R38" s="18">
        <f t="shared" si="27"/>
        <v>29772</v>
      </c>
      <c r="S38" s="18">
        <f t="shared" si="27"/>
        <v>29969</v>
      </c>
      <c r="T38" s="18">
        <f t="shared" si="27"/>
        <v>30186</v>
      </c>
      <c r="U38" s="18">
        <f t="shared" si="27"/>
        <v>0</v>
      </c>
      <c r="W38" s="108" t="s">
        <v>26</v>
      </c>
      <c r="X38" s="109"/>
      <c r="Y38" s="12" t="s">
        <v>59</v>
      </c>
      <c r="Z38" s="13">
        <v>240</v>
      </c>
      <c r="AA38" s="14">
        <v>7.5</v>
      </c>
      <c r="AB38" s="15" t="s">
        <v>50</v>
      </c>
      <c r="AC38" s="18">
        <v>26198</v>
      </c>
      <c r="AD38" s="18">
        <v>26387</v>
      </c>
      <c r="AE38" s="18">
        <v>26533</v>
      </c>
      <c r="AF38" s="18">
        <v>26680</v>
      </c>
      <c r="AG38" s="18">
        <v>26868</v>
      </c>
      <c r="AH38" s="18">
        <v>27035</v>
      </c>
      <c r="AI38" s="18">
        <v>27225</v>
      </c>
      <c r="AJ38" s="18">
        <v>27915</v>
      </c>
      <c r="AK38" s="18">
        <v>28084</v>
      </c>
      <c r="AL38" s="18">
        <v>28251</v>
      </c>
      <c r="AM38" s="18">
        <v>28439</v>
      </c>
      <c r="AN38" s="18">
        <v>28627</v>
      </c>
      <c r="AO38" s="18">
        <v>28816</v>
      </c>
      <c r="AP38" s="118">
        <v>29025</v>
      </c>
      <c r="AQ38" s="119"/>
    </row>
    <row r="39" spans="1:43" ht="18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2"/>
      <c r="W39" s="80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2"/>
    </row>
    <row r="40" spans="1:43" ht="18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8"/>
      <c r="W40" s="86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8"/>
    </row>
    <row r="41" spans="1:43" s="4" customFormat="1" ht="24" customHeight="1">
      <c r="A41" s="129" t="s">
        <v>72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1"/>
      <c r="W41" s="129" t="s">
        <v>72</v>
      </c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1"/>
    </row>
    <row r="42" spans="1:43" s="4" customFormat="1" ht="7.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4"/>
      <c r="W42" s="132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4"/>
    </row>
    <row r="43" spans="1:43" s="4" customFormat="1" ht="24" customHeight="1">
      <c r="A43" s="102" t="s">
        <v>65</v>
      </c>
      <c r="B43" s="103"/>
      <c r="C43" s="68" t="s">
        <v>66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70"/>
      <c r="W43" s="102" t="s">
        <v>65</v>
      </c>
      <c r="X43" s="103"/>
      <c r="Y43" s="68" t="s">
        <v>66</v>
      </c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70"/>
    </row>
    <row r="44" spans="1:43" s="4" customFormat="1" ht="7.5" customHeigh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3"/>
      <c r="W44" s="71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3"/>
    </row>
    <row r="45" spans="1:43" s="4" customFormat="1" ht="24" customHeight="1">
      <c r="A45" s="102" t="s">
        <v>67</v>
      </c>
      <c r="B45" s="103"/>
      <c r="C45" s="68" t="s">
        <v>68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70"/>
      <c r="W45" s="102" t="s">
        <v>67</v>
      </c>
      <c r="X45" s="103"/>
      <c r="Y45" s="68" t="s">
        <v>68</v>
      </c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70"/>
    </row>
    <row r="46" spans="1:43" s="4" customFormat="1" ht="7.5" customHeight="1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3"/>
      <c r="W46" s="71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3"/>
    </row>
    <row r="47" spans="1:43" s="4" customFormat="1" ht="24" customHeight="1">
      <c r="A47" s="102" t="s">
        <v>69</v>
      </c>
      <c r="B47" s="103"/>
      <c r="C47" s="68" t="s">
        <v>70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70"/>
      <c r="W47" s="102" t="s">
        <v>69</v>
      </c>
      <c r="X47" s="103"/>
      <c r="Y47" s="68" t="s">
        <v>70</v>
      </c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70"/>
    </row>
  </sheetData>
  <sheetProtection/>
  <mergeCells count="136">
    <mergeCell ref="W44:AQ44"/>
    <mergeCell ref="W45:X45"/>
    <mergeCell ref="Y45:AQ45"/>
    <mergeCell ref="W46:AQ46"/>
    <mergeCell ref="W47:X47"/>
    <mergeCell ref="Y47:AQ47"/>
    <mergeCell ref="W38:X38"/>
    <mergeCell ref="AP38:AQ38"/>
    <mergeCell ref="W39:AQ40"/>
    <mergeCell ref="W41:AQ42"/>
    <mergeCell ref="W43:X43"/>
    <mergeCell ref="Y43:AQ43"/>
    <mergeCell ref="W35:X35"/>
    <mergeCell ref="AP35:AQ35"/>
    <mergeCell ref="W36:X36"/>
    <mergeCell ref="AP36:AQ36"/>
    <mergeCell ref="W37:X37"/>
    <mergeCell ref="AP37:AQ37"/>
    <mergeCell ref="W32:X32"/>
    <mergeCell ref="AP32:AQ32"/>
    <mergeCell ref="W33:X33"/>
    <mergeCell ref="AP33:AQ33"/>
    <mergeCell ref="W34:X34"/>
    <mergeCell ref="AP34:AQ34"/>
    <mergeCell ref="W29:X29"/>
    <mergeCell ref="AP29:AQ29"/>
    <mergeCell ref="W30:X30"/>
    <mergeCell ref="AP30:AQ30"/>
    <mergeCell ref="W31:X31"/>
    <mergeCell ref="AP31:AQ31"/>
    <mergeCell ref="W26:X26"/>
    <mergeCell ref="AP26:AQ26"/>
    <mergeCell ref="W27:X27"/>
    <mergeCell ref="AP27:AQ27"/>
    <mergeCell ref="W28:X28"/>
    <mergeCell ref="AP28:AQ28"/>
    <mergeCell ref="W21:X21"/>
    <mergeCell ref="AP21:AQ21"/>
    <mergeCell ref="W22:AQ23"/>
    <mergeCell ref="W24:AA25"/>
    <mergeCell ref="AC24:AQ24"/>
    <mergeCell ref="AC25:AQ25"/>
    <mergeCell ref="W18:X18"/>
    <mergeCell ref="AP18:AQ18"/>
    <mergeCell ref="W19:X19"/>
    <mergeCell ref="AP19:AQ19"/>
    <mergeCell ref="W20:X20"/>
    <mergeCell ref="AP20:AQ20"/>
    <mergeCell ref="W15:X15"/>
    <mergeCell ref="AP15:AQ15"/>
    <mergeCell ref="W16:X16"/>
    <mergeCell ref="AP16:AQ16"/>
    <mergeCell ref="W17:X17"/>
    <mergeCell ref="AP17:AQ17"/>
    <mergeCell ref="W12:X12"/>
    <mergeCell ref="AP12:AQ12"/>
    <mergeCell ref="W13:X13"/>
    <mergeCell ref="AP13:AQ13"/>
    <mergeCell ref="W14:X14"/>
    <mergeCell ref="AP14:AQ14"/>
    <mergeCell ref="W9:X9"/>
    <mergeCell ref="AP9:AQ9"/>
    <mergeCell ref="W10:X10"/>
    <mergeCell ref="AP10:AQ10"/>
    <mergeCell ref="W11:X11"/>
    <mergeCell ref="AP11:AQ11"/>
    <mergeCell ref="T18:U18"/>
    <mergeCell ref="T19:U19"/>
    <mergeCell ref="W1:AQ1"/>
    <mergeCell ref="W2:AQ2"/>
    <mergeCell ref="W3:AQ3"/>
    <mergeCell ref="W4:AQ4"/>
    <mergeCell ref="W5:AQ6"/>
    <mergeCell ref="W7:AA8"/>
    <mergeCell ref="AC7:AQ7"/>
    <mergeCell ref="AC8:AQ8"/>
    <mergeCell ref="A46:U46"/>
    <mergeCell ref="A47:B47"/>
    <mergeCell ref="C47:U47"/>
    <mergeCell ref="T26:U26"/>
    <mergeCell ref="A44:U44"/>
    <mergeCell ref="A39:U40"/>
    <mergeCell ref="A45:B45"/>
    <mergeCell ref="C45:U45"/>
    <mergeCell ref="A32:B32"/>
    <mergeCell ref="A37:B37"/>
    <mergeCell ref="A38:B38"/>
    <mergeCell ref="A41:U42"/>
    <mergeCell ref="A43:B43"/>
    <mergeCell ref="C43:U43"/>
    <mergeCell ref="A16:B16"/>
    <mergeCell ref="A21:B21"/>
    <mergeCell ref="A26:B26"/>
    <mergeCell ref="A29:B29"/>
    <mergeCell ref="A30:B30"/>
    <mergeCell ref="A31:B31"/>
    <mergeCell ref="A1:U1"/>
    <mergeCell ref="A2:U2"/>
    <mergeCell ref="A3:U3"/>
    <mergeCell ref="A22:U23"/>
    <mergeCell ref="A9:B9"/>
    <mergeCell ref="A12:B12"/>
    <mergeCell ref="A13:B13"/>
    <mergeCell ref="A14:B14"/>
    <mergeCell ref="A15:B15"/>
    <mergeCell ref="T11:U11"/>
    <mergeCell ref="A7:E8"/>
    <mergeCell ref="G7:U7"/>
    <mergeCell ref="G8:U8"/>
    <mergeCell ref="A24:E25"/>
    <mergeCell ref="G24:U24"/>
    <mergeCell ref="A33:B33"/>
    <mergeCell ref="A20:B20"/>
    <mergeCell ref="A11:B11"/>
    <mergeCell ref="A28:B28"/>
    <mergeCell ref="T14:U14"/>
    <mergeCell ref="A10:B10"/>
    <mergeCell ref="T10:U10"/>
    <mergeCell ref="T20:U20"/>
    <mergeCell ref="A36:B36"/>
    <mergeCell ref="A34:B34"/>
    <mergeCell ref="A35:B35"/>
    <mergeCell ref="T15:U15"/>
    <mergeCell ref="T21:U21"/>
    <mergeCell ref="T16:U16"/>
    <mergeCell ref="T17:U17"/>
    <mergeCell ref="A27:B27"/>
    <mergeCell ref="A4:U4"/>
    <mergeCell ref="A5:U6"/>
    <mergeCell ref="T9:U9"/>
    <mergeCell ref="T12:U12"/>
    <mergeCell ref="T13:U13"/>
    <mergeCell ref="G25:U25"/>
    <mergeCell ref="A17:B17"/>
    <mergeCell ref="A18:B18"/>
    <mergeCell ref="A19:B19"/>
  </mergeCells>
  <printOptions horizontalCentered="1"/>
  <pageMargins left="0" right="0" top="0.3" bottom="0.15" header="0.2" footer="0.5"/>
  <pageSetup fitToHeight="1" fitToWidth="1" horizontalDpi="600" verticalDpi="60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29"/>
  <sheetViews>
    <sheetView defaultGridColor="0" view="pageBreakPreview" zoomScale="87" zoomScaleNormal="87" zoomScaleSheetLayoutView="87" zoomScalePageLayoutView="0" colorId="22" workbookViewId="0" topLeftCell="A1">
      <selection activeCell="H34" sqref="H34"/>
    </sheetView>
  </sheetViews>
  <sheetFormatPr defaultColWidth="9.77734375" defaultRowHeight="15"/>
  <cols>
    <col min="1" max="1" width="1.77734375" style="1" customWidth="1"/>
    <col min="2" max="2" width="6.3359375" style="1" customWidth="1"/>
    <col min="3" max="3" width="31.5546875" style="1" bestFit="1" customWidth="1"/>
    <col min="4" max="4" width="9.99609375" style="1" customWidth="1"/>
    <col min="5" max="5" width="9.4453125" style="1" customWidth="1"/>
    <col min="6" max="6" width="6.3359375" style="1" hidden="1" customWidth="1"/>
    <col min="7" max="7" width="8.77734375" style="2" customWidth="1"/>
    <col min="8" max="8" width="8.99609375" style="2" customWidth="1"/>
    <col min="9" max="19" width="8.77734375" style="2" customWidth="1"/>
    <col min="20" max="20" width="7.77734375" style="2" customWidth="1"/>
    <col min="21" max="21" width="1.77734375" style="1" customWidth="1"/>
    <col min="22" max="22" width="9.77734375" style="1" customWidth="1"/>
    <col min="23" max="23" width="1.77734375" style="1" hidden="1" customWidth="1"/>
    <col min="24" max="24" width="6.3359375" style="1" hidden="1" customWidth="1"/>
    <col min="25" max="25" width="37.77734375" style="1" hidden="1" customWidth="1"/>
    <col min="26" max="26" width="9.99609375" style="1" hidden="1" customWidth="1"/>
    <col min="27" max="27" width="9.4453125" style="1" hidden="1" customWidth="1"/>
    <col min="28" max="28" width="6.3359375" style="1" hidden="1" customWidth="1"/>
    <col min="29" max="41" width="8.77734375" style="2" customWidth="1"/>
    <col min="42" max="42" width="7.77734375" style="2" customWidth="1"/>
    <col min="43" max="43" width="1.77734375" style="1" customWidth="1"/>
    <col min="44" max="16384" width="9.77734375" style="1" customWidth="1"/>
  </cols>
  <sheetData>
    <row r="1" spans="1:43" ht="24" customHeight="1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/>
      <c r="W1" s="74" t="s">
        <v>15</v>
      </c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6"/>
    </row>
    <row r="2" spans="1:43" ht="24" customHeight="1">
      <c r="A2" s="74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  <c r="W2" s="74" t="s">
        <v>56</v>
      </c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6"/>
    </row>
    <row r="3" spans="1:43" ht="24" customHeight="1">
      <c r="A3" s="74" t="s">
        <v>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W3" s="74" t="s">
        <v>78</v>
      </c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6"/>
    </row>
    <row r="4" spans="1:43" ht="24" customHeight="1">
      <c r="A4" s="77" t="s">
        <v>120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  <c r="W4" s="77" t="s">
        <v>119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9"/>
    </row>
    <row r="5" spans="1:43" ht="12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  <c r="W5" s="94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6"/>
    </row>
    <row r="6" spans="1:43" ht="12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W6" s="97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9"/>
    </row>
    <row r="7" spans="1:43" ht="24" customHeight="1">
      <c r="A7" s="80"/>
      <c r="B7" s="93"/>
      <c r="C7" s="93"/>
      <c r="D7" s="93"/>
      <c r="E7" s="93"/>
      <c r="F7" s="19"/>
      <c r="G7" s="74" t="s">
        <v>53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  <c r="W7" s="80"/>
      <c r="X7" s="93"/>
      <c r="Y7" s="93"/>
      <c r="Z7" s="93"/>
      <c r="AA7" s="93"/>
      <c r="AB7" s="19"/>
      <c r="AC7" s="74" t="s">
        <v>53</v>
      </c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6"/>
    </row>
    <row r="8" spans="1:43" ht="24" customHeight="1">
      <c r="A8" s="86"/>
      <c r="B8" s="87"/>
      <c r="C8" s="87"/>
      <c r="D8" s="87"/>
      <c r="E8" s="87"/>
      <c r="F8" s="7"/>
      <c r="G8" s="90" t="s">
        <v>0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/>
      <c r="W8" s="86"/>
      <c r="X8" s="87"/>
      <c r="Y8" s="87"/>
      <c r="Z8" s="87"/>
      <c r="AA8" s="87"/>
      <c r="AB8" s="7"/>
      <c r="AC8" s="90" t="s">
        <v>0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2"/>
    </row>
    <row r="9" spans="1:43" s="3" customFormat="1" ht="54">
      <c r="A9" s="100"/>
      <c r="B9" s="101"/>
      <c r="C9" s="8" t="s">
        <v>16</v>
      </c>
      <c r="D9" s="9" t="s">
        <v>51</v>
      </c>
      <c r="E9" s="9" t="s">
        <v>52</v>
      </c>
      <c r="F9" s="10"/>
      <c r="G9" s="11" t="s">
        <v>1</v>
      </c>
      <c r="H9" s="11" t="s">
        <v>2</v>
      </c>
      <c r="I9" s="11" t="s">
        <v>3</v>
      </c>
      <c r="J9" s="11" t="s">
        <v>4</v>
      </c>
      <c r="K9" s="11" t="s">
        <v>5</v>
      </c>
      <c r="L9" s="11" t="s">
        <v>6</v>
      </c>
      <c r="M9" s="11" t="s">
        <v>7</v>
      </c>
      <c r="N9" s="11" t="s">
        <v>8</v>
      </c>
      <c r="O9" s="11" t="s">
        <v>9</v>
      </c>
      <c r="P9" s="11" t="s">
        <v>10</v>
      </c>
      <c r="Q9" s="11" t="s">
        <v>11</v>
      </c>
      <c r="R9" s="11" t="s">
        <v>12</v>
      </c>
      <c r="S9" s="11" t="s">
        <v>13</v>
      </c>
      <c r="T9" s="114" t="s">
        <v>14</v>
      </c>
      <c r="U9" s="115"/>
      <c r="W9" s="100"/>
      <c r="X9" s="101"/>
      <c r="Y9" s="8" t="s">
        <v>16</v>
      </c>
      <c r="Z9" s="9" t="s">
        <v>51</v>
      </c>
      <c r="AA9" s="9" t="s">
        <v>52</v>
      </c>
      <c r="AB9" s="10"/>
      <c r="AC9" s="11" t="s">
        <v>1</v>
      </c>
      <c r="AD9" s="11" t="s">
        <v>2</v>
      </c>
      <c r="AE9" s="11" t="s">
        <v>3</v>
      </c>
      <c r="AF9" s="11" t="s">
        <v>4</v>
      </c>
      <c r="AG9" s="11" t="s">
        <v>5</v>
      </c>
      <c r="AH9" s="11" t="s">
        <v>6</v>
      </c>
      <c r="AI9" s="11" t="s">
        <v>7</v>
      </c>
      <c r="AJ9" s="11" t="s">
        <v>8</v>
      </c>
      <c r="AK9" s="11" t="s">
        <v>9</v>
      </c>
      <c r="AL9" s="11" t="s">
        <v>10</v>
      </c>
      <c r="AM9" s="11" t="s">
        <v>11</v>
      </c>
      <c r="AN9" s="11" t="s">
        <v>12</v>
      </c>
      <c r="AO9" s="11" t="s">
        <v>13</v>
      </c>
      <c r="AP9" s="114" t="s">
        <v>14</v>
      </c>
      <c r="AQ9" s="115"/>
    </row>
    <row r="10" spans="1:43" ht="24" customHeight="1">
      <c r="A10" s="106" t="s">
        <v>27</v>
      </c>
      <c r="B10" s="107"/>
      <c r="C10" s="21" t="s">
        <v>28</v>
      </c>
      <c r="D10" s="22">
        <v>240</v>
      </c>
      <c r="E10" s="23">
        <v>8</v>
      </c>
      <c r="F10" s="17" t="s">
        <v>41</v>
      </c>
      <c r="G10" s="25">
        <f>ROUND((G18/$D18)/$E18,2)</f>
        <v>24.24</v>
      </c>
      <c r="H10" s="25">
        <f aca="true" t="shared" si="0" ref="H10:T10">ROUND((H18/$D18)/$E18,2)</f>
        <v>24.51</v>
      </c>
      <c r="I10" s="25">
        <f t="shared" si="0"/>
        <v>24.78</v>
      </c>
      <c r="J10" s="25">
        <f t="shared" si="0"/>
        <v>25.05</v>
      </c>
      <c r="K10" s="25">
        <f t="shared" si="0"/>
        <v>25.32</v>
      </c>
      <c r="L10" s="25">
        <f t="shared" si="0"/>
        <v>25.59</v>
      </c>
      <c r="M10" s="25">
        <f t="shared" si="0"/>
        <v>25.86</v>
      </c>
      <c r="N10" s="25">
        <f t="shared" si="0"/>
        <v>26.13</v>
      </c>
      <c r="O10" s="25">
        <f t="shared" si="0"/>
        <v>26.4</v>
      </c>
      <c r="P10" s="25">
        <f t="shared" si="0"/>
        <v>26.67</v>
      </c>
      <c r="Q10" s="25">
        <f t="shared" si="0"/>
        <v>26.94</v>
      </c>
      <c r="R10" s="25">
        <f t="shared" si="0"/>
        <v>27.21</v>
      </c>
      <c r="S10" s="25">
        <f t="shared" si="0"/>
        <v>27.49</v>
      </c>
      <c r="T10" s="112">
        <f t="shared" si="0"/>
        <v>27.76</v>
      </c>
      <c r="U10" s="113"/>
      <c r="W10" s="106" t="s">
        <v>27</v>
      </c>
      <c r="X10" s="107"/>
      <c r="Y10" s="21" t="s">
        <v>28</v>
      </c>
      <c r="Z10" s="22">
        <v>240</v>
      </c>
      <c r="AA10" s="23">
        <v>8</v>
      </c>
      <c r="AB10" s="17" t="s">
        <v>41</v>
      </c>
      <c r="AC10" s="25">
        <v>22.74</v>
      </c>
      <c r="AD10" s="25">
        <v>22.99</v>
      </c>
      <c r="AE10" s="25">
        <v>23.25</v>
      </c>
      <c r="AF10" s="25">
        <v>23.5</v>
      </c>
      <c r="AG10" s="25">
        <v>23.75</v>
      </c>
      <c r="AH10" s="25">
        <v>24.01</v>
      </c>
      <c r="AI10" s="25">
        <v>24.26</v>
      </c>
      <c r="AJ10" s="25">
        <v>24.52</v>
      </c>
      <c r="AK10" s="25">
        <v>24.77</v>
      </c>
      <c r="AL10" s="25">
        <v>25.02</v>
      </c>
      <c r="AM10" s="25">
        <v>25.28</v>
      </c>
      <c r="AN10" s="25">
        <v>25.53</v>
      </c>
      <c r="AO10" s="25">
        <v>25.78</v>
      </c>
      <c r="AP10" s="112">
        <v>26.04</v>
      </c>
      <c r="AQ10" s="113"/>
    </row>
    <row r="11" spans="1:43" ht="24" customHeight="1">
      <c r="A11" s="108" t="s">
        <v>45</v>
      </c>
      <c r="B11" s="109"/>
      <c r="C11" s="12" t="s">
        <v>34</v>
      </c>
      <c r="D11" s="13">
        <v>240</v>
      </c>
      <c r="E11" s="14">
        <v>8</v>
      </c>
      <c r="F11" s="15" t="s">
        <v>41</v>
      </c>
      <c r="G11" s="16">
        <f>ROUND((G19/$D19)/$E19,2)</f>
        <v>15.06</v>
      </c>
      <c r="H11" s="16">
        <f aca="true" t="shared" si="1" ref="H11:T11">ROUND((H19/$D19)/$E19,2)</f>
        <v>15.78</v>
      </c>
      <c r="I11" s="16">
        <f t="shared" si="1"/>
        <v>15.89</v>
      </c>
      <c r="J11" s="16">
        <f t="shared" si="1"/>
        <v>16</v>
      </c>
      <c r="K11" s="16">
        <f t="shared" si="1"/>
        <v>15.5</v>
      </c>
      <c r="L11" s="16">
        <f t="shared" si="1"/>
        <v>16.24</v>
      </c>
      <c r="M11" s="16">
        <f t="shared" si="1"/>
        <v>16.36</v>
      </c>
      <c r="N11" s="16">
        <f t="shared" si="1"/>
        <v>16.18</v>
      </c>
      <c r="O11" s="16">
        <f t="shared" si="1"/>
        <v>16.96</v>
      </c>
      <c r="P11" s="16">
        <f t="shared" si="1"/>
        <v>16.42</v>
      </c>
      <c r="Q11" s="16">
        <f t="shared" si="1"/>
        <v>17.19</v>
      </c>
      <c r="R11" s="16">
        <f t="shared" si="1"/>
        <v>16.66</v>
      </c>
      <c r="S11" s="16">
        <f t="shared" si="1"/>
        <v>16.79</v>
      </c>
      <c r="T11" s="116">
        <f t="shared" si="1"/>
        <v>17.58</v>
      </c>
      <c r="U11" s="117"/>
      <c r="W11" s="108" t="s">
        <v>45</v>
      </c>
      <c r="X11" s="109"/>
      <c r="Y11" s="12" t="s">
        <v>34</v>
      </c>
      <c r="Z11" s="13">
        <v>240</v>
      </c>
      <c r="AA11" s="14">
        <v>8</v>
      </c>
      <c r="AB11" s="15" t="s">
        <v>41</v>
      </c>
      <c r="AC11" s="16">
        <v>14.69</v>
      </c>
      <c r="AD11" s="16">
        <v>14.8</v>
      </c>
      <c r="AE11" s="16">
        <v>14.9</v>
      </c>
      <c r="AF11" s="16">
        <v>15.01</v>
      </c>
      <c r="AG11" s="16">
        <v>15.12</v>
      </c>
      <c r="AH11" s="16">
        <v>15.23</v>
      </c>
      <c r="AI11" s="16">
        <v>15.35</v>
      </c>
      <c r="AJ11" s="16">
        <v>15.79</v>
      </c>
      <c r="AK11" s="16">
        <v>15.91</v>
      </c>
      <c r="AL11" s="16">
        <v>16.02</v>
      </c>
      <c r="AM11" s="16">
        <v>16.13</v>
      </c>
      <c r="AN11" s="16">
        <v>16.25</v>
      </c>
      <c r="AO11" s="16">
        <v>16.38</v>
      </c>
      <c r="AP11" s="116">
        <v>16.49</v>
      </c>
      <c r="AQ11" s="117"/>
    </row>
    <row r="12" spans="1:43" ht="24" customHeight="1">
      <c r="A12" s="106" t="s">
        <v>46</v>
      </c>
      <c r="B12" s="107"/>
      <c r="C12" s="21" t="s">
        <v>35</v>
      </c>
      <c r="D12" s="22">
        <v>240</v>
      </c>
      <c r="E12" s="26">
        <v>8</v>
      </c>
      <c r="F12" s="17" t="s">
        <v>41</v>
      </c>
      <c r="G12" s="25">
        <f>ROUND((G20/$D20)/$E20,2)</f>
        <v>18.02</v>
      </c>
      <c r="H12" s="25">
        <f aca="true" t="shared" si="2" ref="H12:T12">ROUND((H20/$D20)/$E20,2)</f>
        <v>18.16</v>
      </c>
      <c r="I12" s="25">
        <f t="shared" si="2"/>
        <v>19.02</v>
      </c>
      <c r="J12" s="25">
        <f t="shared" si="2"/>
        <v>19.14</v>
      </c>
      <c r="K12" s="25">
        <f t="shared" si="2"/>
        <v>19.3</v>
      </c>
      <c r="L12" s="25">
        <f t="shared" si="2"/>
        <v>19.46</v>
      </c>
      <c r="M12" s="25">
        <f t="shared" si="2"/>
        <v>19.59</v>
      </c>
      <c r="N12" s="25">
        <f t="shared" si="2"/>
        <v>20.15</v>
      </c>
      <c r="O12" s="25">
        <f t="shared" si="2"/>
        <v>20.32</v>
      </c>
      <c r="P12" s="25">
        <f t="shared" si="2"/>
        <v>20.44</v>
      </c>
      <c r="Q12" s="25">
        <f t="shared" si="2"/>
        <v>20.59</v>
      </c>
      <c r="R12" s="25">
        <f t="shared" si="2"/>
        <v>19.95</v>
      </c>
      <c r="S12" s="25">
        <f t="shared" si="2"/>
        <v>20.09</v>
      </c>
      <c r="T12" s="112">
        <f t="shared" si="2"/>
        <v>20.26</v>
      </c>
      <c r="U12" s="113"/>
      <c r="W12" s="106" t="s">
        <v>46</v>
      </c>
      <c r="X12" s="107"/>
      <c r="Y12" s="21" t="s">
        <v>35</v>
      </c>
      <c r="Z12" s="22">
        <v>240</v>
      </c>
      <c r="AA12" s="26">
        <v>8</v>
      </c>
      <c r="AB12" s="17" t="s">
        <v>41</v>
      </c>
      <c r="AC12" s="25">
        <v>17.58</v>
      </c>
      <c r="AD12" s="25">
        <v>17.72</v>
      </c>
      <c r="AE12" s="25">
        <v>17.84</v>
      </c>
      <c r="AF12" s="25">
        <v>17.96</v>
      </c>
      <c r="AG12" s="25">
        <v>18.1</v>
      </c>
      <c r="AH12" s="25">
        <v>18.25</v>
      </c>
      <c r="AI12" s="25">
        <v>18.38</v>
      </c>
      <c r="AJ12" s="25">
        <v>18.9</v>
      </c>
      <c r="AK12" s="25">
        <v>19.06</v>
      </c>
      <c r="AL12" s="25">
        <v>19.17</v>
      </c>
      <c r="AM12" s="25">
        <v>19.32</v>
      </c>
      <c r="AN12" s="25">
        <v>19.47</v>
      </c>
      <c r="AO12" s="25">
        <v>19.6</v>
      </c>
      <c r="AP12" s="112">
        <v>19.76</v>
      </c>
      <c r="AQ12" s="113"/>
    </row>
    <row r="13" spans="1:43" ht="21.75" customHeigh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W13" s="137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</row>
    <row r="14" spans="1:43" ht="21.7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</row>
    <row r="15" spans="1:43" ht="24" customHeight="1">
      <c r="A15" s="80"/>
      <c r="B15" s="81"/>
      <c r="C15" s="81"/>
      <c r="D15" s="81"/>
      <c r="E15" s="82"/>
      <c r="F15" s="6"/>
      <c r="G15" s="74" t="s">
        <v>57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6"/>
      <c r="W15" s="80"/>
      <c r="X15" s="81"/>
      <c r="Y15" s="81"/>
      <c r="Z15" s="81"/>
      <c r="AA15" s="82"/>
      <c r="AB15" s="6"/>
      <c r="AC15" s="74" t="s">
        <v>57</v>
      </c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6"/>
    </row>
    <row r="16" spans="1:43" ht="24" customHeight="1">
      <c r="A16" s="86"/>
      <c r="B16" s="87"/>
      <c r="C16" s="87"/>
      <c r="D16" s="87"/>
      <c r="E16" s="88"/>
      <c r="F16" s="7"/>
      <c r="G16" s="90" t="s">
        <v>0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2"/>
      <c r="W16" s="86"/>
      <c r="X16" s="87"/>
      <c r="Y16" s="87"/>
      <c r="Z16" s="87"/>
      <c r="AA16" s="88"/>
      <c r="AB16" s="7"/>
      <c r="AC16" s="90" t="s">
        <v>0</v>
      </c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2"/>
    </row>
    <row r="17" spans="1:43" s="3" customFormat="1" ht="54">
      <c r="A17" s="100"/>
      <c r="B17" s="101"/>
      <c r="C17" s="8" t="s">
        <v>16</v>
      </c>
      <c r="D17" s="9" t="s">
        <v>51</v>
      </c>
      <c r="E17" s="9" t="s">
        <v>52</v>
      </c>
      <c r="F17" s="10"/>
      <c r="G17" s="11" t="s">
        <v>1</v>
      </c>
      <c r="H17" s="11" t="s">
        <v>2</v>
      </c>
      <c r="I17" s="11" t="s">
        <v>3</v>
      </c>
      <c r="J17" s="11" t="s">
        <v>4</v>
      </c>
      <c r="K17" s="11" t="s">
        <v>5</v>
      </c>
      <c r="L17" s="11" t="s">
        <v>6</v>
      </c>
      <c r="M17" s="11" t="s">
        <v>7</v>
      </c>
      <c r="N17" s="11" t="s">
        <v>8</v>
      </c>
      <c r="O17" s="11" t="s">
        <v>9</v>
      </c>
      <c r="P17" s="11" t="s">
        <v>10</v>
      </c>
      <c r="Q17" s="11" t="s">
        <v>11</v>
      </c>
      <c r="R17" s="11" t="s">
        <v>12</v>
      </c>
      <c r="S17" s="11" t="s">
        <v>13</v>
      </c>
      <c r="T17" s="114" t="s">
        <v>14</v>
      </c>
      <c r="U17" s="115"/>
      <c r="W17" s="100"/>
      <c r="X17" s="101"/>
      <c r="Y17" s="8" t="s">
        <v>16</v>
      </c>
      <c r="Z17" s="9" t="s">
        <v>51</v>
      </c>
      <c r="AA17" s="9" t="s">
        <v>52</v>
      </c>
      <c r="AB17" s="10"/>
      <c r="AC17" s="11" t="s">
        <v>1</v>
      </c>
      <c r="AD17" s="11" t="s">
        <v>2</v>
      </c>
      <c r="AE17" s="11" t="s">
        <v>3</v>
      </c>
      <c r="AF17" s="11" t="s">
        <v>4</v>
      </c>
      <c r="AG17" s="11" t="s">
        <v>5</v>
      </c>
      <c r="AH17" s="11" t="s">
        <v>6</v>
      </c>
      <c r="AI17" s="11" t="s">
        <v>7</v>
      </c>
      <c r="AJ17" s="11" t="s">
        <v>8</v>
      </c>
      <c r="AK17" s="11" t="s">
        <v>9</v>
      </c>
      <c r="AL17" s="11" t="s">
        <v>10</v>
      </c>
      <c r="AM17" s="11" t="s">
        <v>11</v>
      </c>
      <c r="AN17" s="11" t="s">
        <v>12</v>
      </c>
      <c r="AO17" s="11" t="s">
        <v>13</v>
      </c>
      <c r="AP17" s="114" t="s">
        <v>14</v>
      </c>
      <c r="AQ17" s="115"/>
    </row>
    <row r="18" spans="1:43" ht="24" customHeight="1">
      <c r="A18" s="106" t="s">
        <v>27</v>
      </c>
      <c r="B18" s="107"/>
      <c r="C18" s="21" t="s">
        <v>28</v>
      </c>
      <c r="D18" s="22">
        <v>240</v>
      </c>
      <c r="E18" s="23">
        <v>8</v>
      </c>
      <c r="F18" s="17" t="s">
        <v>41</v>
      </c>
      <c r="G18" s="27">
        <f aca="true" t="shared" si="3" ref="G18:T18">ROUND(AC18*1.04,0)</f>
        <v>46542</v>
      </c>
      <c r="H18" s="27">
        <f t="shared" si="3"/>
        <v>47061</v>
      </c>
      <c r="I18" s="27">
        <f t="shared" si="3"/>
        <v>47580</v>
      </c>
      <c r="J18" s="27">
        <f t="shared" si="3"/>
        <v>48099</v>
      </c>
      <c r="K18" s="27">
        <f t="shared" si="3"/>
        <v>48618</v>
      </c>
      <c r="L18" s="27">
        <f t="shared" si="3"/>
        <v>49137</v>
      </c>
      <c r="M18" s="27">
        <f t="shared" si="3"/>
        <v>49657</v>
      </c>
      <c r="N18" s="27">
        <f t="shared" si="3"/>
        <v>50176</v>
      </c>
      <c r="O18" s="27">
        <f t="shared" si="3"/>
        <v>50695</v>
      </c>
      <c r="P18" s="27">
        <f t="shared" si="3"/>
        <v>51214</v>
      </c>
      <c r="Q18" s="27">
        <f t="shared" si="3"/>
        <v>51733</v>
      </c>
      <c r="R18" s="27">
        <f t="shared" si="3"/>
        <v>52252</v>
      </c>
      <c r="S18" s="27">
        <f t="shared" si="3"/>
        <v>52772</v>
      </c>
      <c r="T18" s="120">
        <f t="shared" si="3"/>
        <v>53300</v>
      </c>
      <c r="U18" s="121"/>
      <c r="W18" s="106" t="s">
        <v>27</v>
      </c>
      <c r="X18" s="107"/>
      <c r="Y18" s="21" t="s">
        <v>28</v>
      </c>
      <c r="Z18" s="22">
        <v>240</v>
      </c>
      <c r="AA18" s="23">
        <v>8</v>
      </c>
      <c r="AB18" s="17" t="s">
        <v>41</v>
      </c>
      <c r="AC18" s="27">
        <v>44752</v>
      </c>
      <c r="AD18" s="27">
        <v>45251</v>
      </c>
      <c r="AE18" s="27">
        <v>45750</v>
      </c>
      <c r="AF18" s="27">
        <v>46249</v>
      </c>
      <c r="AG18" s="27">
        <v>46748</v>
      </c>
      <c r="AH18" s="27">
        <v>47247</v>
      </c>
      <c r="AI18" s="27">
        <v>47747</v>
      </c>
      <c r="AJ18" s="27">
        <v>48246</v>
      </c>
      <c r="AK18" s="27">
        <v>48745</v>
      </c>
      <c r="AL18" s="27">
        <v>49244</v>
      </c>
      <c r="AM18" s="27">
        <v>49743</v>
      </c>
      <c r="AN18" s="27">
        <v>50242</v>
      </c>
      <c r="AO18" s="27">
        <v>50742</v>
      </c>
      <c r="AP18" s="120">
        <v>51250</v>
      </c>
      <c r="AQ18" s="121"/>
    </row>
    <row r="19" spans="1:43" ht="24" customHeight="1">
      <c r="A19" s="108" t="s">
        <v>45</v>
      </c>
      <c r="B19" s="109"/>
      <c r="C19" s="12" t="s">
        <v>34</v>
      </c>
      <c r="D19" s="13">
        <v>240</v>
      </c>
      <c r="E19" s="14">
        <v>8</v>
      </c>
      <c r="F19" s="15" t="s">
        <v>42</v>
      </c>
      <c r="G19" s="18">
        <v>28906</v>
      </c>
      <c r="H19" s="18">
        <f>ROUND(AD19*1.04,0)</f>
        <v>30293</v>
      </c>
      <c r="I19" s="18">
        <f>ROUND(AE19*1.04,0)</f>
        <v>30502</v>
      </c>
      <c r="J19" s="18">
        <f>ROUND(AF19*1.04,0)</f>
        <v>30711</v>
      </c>
      <c r="K19" s="18">
        <v>29754</v>
      </c>
      <c r="L19" s="18">
        <f>ROUND(AH19*1.04,0)</f>
        <v>31176</v>
      </c>
      <c r="M19" s="18">
        <f>ROUND(AI19*1.04,0)</f>
        <v>31409</v>
      </c>
      <c r="N19" s="18">
        <v>31073</v>
      </c>
      <c r="O19" s="18">
        <f>ROUND(AK19*1.04,0)</f>
        <v>32571</v>
      </c>
      <c r="P19" s="18">
        <v>31520</v>
      </c>
      <c r="Q19" s="18">
        <f>ROUND(AM19*1.04,0)</f>
        <v>33012</v>
      </c>
      <c r="R19" s="18">
        <v>31987</v>
      </c>
      <c r="S19" s="18">
        <v>32234</v>
      </c>
      <c r="T19" s="118">
        <f>ROUND(AP19*1.04,0)</f>
        <v>33755</v>
      </c>
      <c r="U19" s="119"/>
      <c r="W19" s="108" t="s">
        <v>45</v>
      </c>
      <c r="X19" s="109"/>
      <c r="Y19" s="12" t="s">
        <v>34</v>
      </c>
      <c r="Z19" s="13">
        <v>240</v>
      </c>
      <c r="AA19" s="14">
        <v>8</v>
      </c>
      <c r="AB19" s="15" t="s">
        <v>42</v>
      </c>
      <c r="AC19" s="18">
        <v>28906</v>
      </c>
      <c r="AD19" s="18">
        <v>29128</v>
      </c>
      <c r="AE19" s="18">
        <v>29329</v>
      </c>
      <c r="AF19" s="18">
        <v>29530</v>
      </c>
      <c r="AG19" s="18">
        <v>29754</v>
      </c>
      <c r="AH19" s="18">
        <v>29977</v>
      </c>
      <c r="AI19" s="18">
        <v>30201</v>
      </c>
      <c r="AJ19" s="18">
        <v>31073</v>
      </c>
      <c r="AK19" s="18">
        <v>31318</v>
      </c>
      <c r="AL19" s="18">
        <v>31520</v>
      </c>
      <c r="AM19" s="18">
        <v>31742</v>
      </c>
      <c r="AN19" s="18">
        <v>31987</v>
      </c>
      <c r="AO19" s="18">
        <v>32234</v>
      </c>
      <c r="AP19" s="118">
        <v>32457</v>
      </c>
      <c r="AQ19" s="119"/>
    </row>
    <row r="20" spans="1:43" ht="24" customHeight="1">
      <c r="A20" s="106" t="s">
        <v>46</v>
      </c>
      <c r="B20" s="107"/>
      <c r="C20" s="21" t="s">
        <v>35</v>
      </c>
      <c r="D20" s="22">
        <v>240</v>
      </c>
      <c r="E20" s="26">
        <v>8</v>
      </c>
      <c r="F20" s="17" t="s">
        <v>42</v>
      </c>
      <c r="G20" s="27">
        <v>34601</v>
      </c>
      <c r="H20" s="27">
        <v>34868</v>
      </c>
      <c r="I20" s="27">
        <f>ROUND(AE20*1.04,0)</f>
        <v>36520</v>
      </c>
      <c r="J20" s="27">
        <f>ROUND(AF20*1.04,0)</f>
        <v>36753</v>
      </c>
      <c r="K20" s="27">
        <f>ROUND(AG20*1.04,0)</f>
        <v>37054</v>
      </c>
      <c r="L20" s="27">
        <f>ROUND(AH20*1.04,0)</f>
        <v>37357</v>
      </c>
      <c r="M20" s="27">
        <f>ROUND(AI20*1.04,0)</f>
        <v>37612</v>
      </c>
      <c r="N20" s="27">
        <f>ROUND(AJ20*1.04,0)</f>
        <v>38681</v>
      </c>
      <c r="O20" s="27">
        <f>ROUND(AK20*1.04,0)</f>
        <v>39005</v>
      </c>
      <c r="P20" s="27">
        <f>ROUND(AL20*1.04,0)</f>
        <v>39238</v>
      </c>
      <c r="Q20" s="27">
        <f>ROUND(AM20*1.04,0)</f>
        <v>39540</v>
      </c>
      <c r="R20" s="27">
        <v>38310</v>
      </c>
      <c r="S20" s="27">
        <v>38578</v>
      </c>
      <c r="T20" s="120">
        <v>38890</v>
      </c>
      <c r="U20" s="121"/>
      <c r="W20" s="106" t="s">
        <v>46</v>
      </c>
      <c r="X20" s="107"/>
      <c r="Y20" s="21" t="s">
        <v>35</v>
      </c>
      <c r="Z20" s="22">
        <v>240</v>
      </c>
      <c r="AA20" s="26">
        <v>8</v>
      </c>
      <c r="AB20" s="17" t="s">
        <v>42</v>
      </c>
      <c r="AC20" s="27">
        <v>34601</v>
      </c>
      <c r="AD20" s="27">
        <v>34868</v>
      </c>
      <c r="AE20" s="27">
        <v>35115</v>
      </c>
      <c r="AF20" s="27">
        <v>35339</v>
      </c>
      <c r="AG20" s="27">
        <v>35629</v>
      </c>
      <c r="AH20" s="27">
        <v>35920</v>
      </c>
      <c r="AI20" s="27">
        <v>36165</v>
      </c>
      <c r="AJ20" s="27">
        <v>37193</v>
      </c>
      <c r="AK20" s="27">
        <v>37505</v>
      </c>
      <c r="AL20" s="27">
        <v>37729</v>
      </c>
      <c r="AM20" s="27">
        <v>38019</v>
      </c>
      <c r="AN20" s="27">
        <v>38310</v>
      </c>
      <c r="AO20" s="27">
        <v>38578</v>
      </c>
      <c r="AP20" s="120">
        <v>38890</v>
      </c>
      <c r="AQ20" s="121"/>
    </row>
    <row r="21" spans="1:43" ht="21.75" customHeight="1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W21" s="137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</row>
    <row r="22" spans="1:43" ht="21.7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</row>
    <row r="23" spans="1:43" s="4" customFormat="1" ht="24" customHeight="1">
      <c r="A23" s="139" t="s">
        <v>71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W23" s="139" t="s">
        <v>71</v>
      </c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</row>
    <row r="24" spans="1:43" s="4" customFormat="1" ht="7.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</row>
    <row r="25" spans="1:43" s="4" customFormat="1" ht="24" customHeight="1">
      <c r="A25" s="141" t="s">
        <v>65</v>
      </c>
      <c r="B25" s="141"/>
      <c r="C25" s="142" t="s">
        <v>66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W25" s="141" t="s">
        <v>65</v>
      </c>
      <c r="X25" s="141"/>
      <c r="Y25" s="142" t="s">
        <v>66</v>
      </c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</row>
    <row r="26" spans="1:43" s="4" customFormat="1" ht="7.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</row>
    <row r="27" spans="1:43" s="4" customFormat="1" ht="24" customHeight="1">
      <c r="A27" s="141" t="s">
        <v>67</v>
      </c>
      <c r="B27" s="141"/>
      <c r="C27" s="142" t="s">
        <v>68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W27" s="141" t="s">
        <v>67</v>
      </c>
      <c r="X27" s="141"/>
      <c r="Y27" s="142" t="s">
        <v>68</v>
      </c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</row>
    <row r="28" spans="1:43" s="4" customFormat="1" ht="7.5" customHeight="1">
      <c r="A28" s="143" t="s">
        <v>122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</row>
    <row r="29" spans="1:43" s="4" customFormat="1" ht="24" customHeight="1">
      <c r="A29" s="141" t="s">
        <v>69</v>
      </c>
      <c r="B29" s="141"/>
      <c r="C29" s="142" t="s">
        <v>70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W29" s="141" t="s">
        <v>69</v>
      </c>
      <c r="X29" s="141"/>
      <c r="Y29" s="142" t="s">
        <v>70</v>
      </c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</row>
    <row r="30" ht="15" customHeight="1"/>
  </sheetData>
  <sheetProtection/>
  <mergeCells count="76">
    <mergeCell ref="Y27:AQ27"/>
    <mergeCell ref="W28:AQ28"/>
    <mergeCell ref="W20:X20"/>
    <mergeCell ref="AP20:AQ20"/>
    <mergeCell ref="W21:AQ22"/>
    <mergeCell ref="W23:AQ24"/>
    <mergeCell ref="W29:X29"/>
    <mergeCell ref="Y29:AQ29"/>
    <mergeCell ref="W25:X25"/>
    <mergeCell ref="Y25:AQ25"/>
    <mergeCell ref="W26:AQ26"/>
    <mergeCell ref="W27:X27"/>
    <mergeCell ref="W17:X17"/>
    <mergeCell ref="AP17:AQ17"/>
    <mergeCell ref="W18:X18"/>
    <mergeCell ref="AP18:AQ18"/>
    <mergeCell ref="W19:X19"/>
    <mergeCell ref="AP19:AQ19"/>
    <mergeCell ref="W12:X12"/>
    <mergeCell ref="AP12:AQ12"/>
    <mergeCell ref="W13:AQ14"/>
    <mergeCell ref="W15:AA16"/>
    <mergeCell ref="AC15:AQ15"/>
    <mergeCell ref="AC16:AQ16"/>
    <mergeCell ref="W9:X9"/>
    <mergeCell ref="AP9:AQ9"/>
    <mergeCell ref="W10:X10"/>
    <mergeCell ref="AP10:AQ10"/>
    <mergeCell ref="W11:X11"/>
    <mergeCell ref="AP11:AQ11"/>
    <mergeCell ref="W1:AQ1"/>
    <mergeCell ref="W2:AQ2"/>
    <mergeCell ref="W3:AQ3"/>
    <mergeCell ref="W4:AQ4"/>
    <mergeCell ref="W5:AQ6"/>
    <mergeCell ref="W7:AA8"/>
    <mergeCell ref="AC7:AQ7"/>
    <mergeCell ref="AC8:AQ8"/>
    <mergeCell ref="A17:B17"/>
    <mergeCell ref="A18:B18"/>
    <mergeCell ref="A19:B19"/>
    <mergeCell ref="A20:B20"/>
    <mergeCell ref="T20:U20"/>
    <mergeCell ref="T19:U19"/>
    <mergeCell ref="A10:B10"/>
    <mergeCell ref="A11:B11"/>
    <mergeCell ref="A12:B12"/>
    <mergeCell ref="T9:U9"/>
    <mergeCell ref="T10:U10"/>
    <mergeCell ref="T11:U11"/>
    <mergeCell ref="T12:U12"/>
    <mergeCell ref="A9:B9"/>
    <mergeCell ref="A1:U1"/>
    <mergeCell ref="A2:U2"/>
    <mergeCell ref="A3:U3"/>
    <mergeCell ref="A4:U4"/>
    <mergeCell ref="A5:U6"/>
    <mergeCell ref="A7:E8"/>
    <mergeCell ref="G7:U7"/>
    <mergeCell ref="G8:U8"/>
    <mergeCell ref="A26:U26"/>
    <mergeCell ref="A27:B27"/>
    <mergeCell ref="C27:U27"/>
    <mergeCell ref="A28:U28"/>
    <mergeCell ref="A29:B29"/>
    <mergeCell ref="C29:U29"/>
    <mergeCell ref="A21:U22"/>
    <mergeCell ref="A23:U24"/>
    <mergeCell ref="A25:B25"/>
    <mergeCell ref="C25:U25"/>
    <mergeCell ref="A13:U14"/>
    <mergeCell ref="A15:E16"/>
    <mergeCell ref="G15:U15"/>
    <mergeCell ref="G16:U16"/>
    <mergeCell ref="T18:U18"/>
    <mergeCell ref="T17:U17"/>
  </mergeCells>
  <printOptions horizontalCentered="1"/>
  <pageMargins left="0.2" right="0.2" top="0.65" bottom="0.4" header="0.4" footer="0.5"/>
  <pageSetup fitToHeight="1" fitToWidth="1" horizontalDpi="600" verticalDpi="600" orientation="landscape" scale="60" r:id="rId1"/>
  <headerFooter alignWithMargins="0">
    <oddHeader>&amp;R&amp;10(Revised 8/15/2017)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31"/>
  <sheetViews>
    <sheetView defaultGridColor="0" view="pageBreakPreview" zoomScale="85" zoomScaleNormal="85" zoomScaleSheetLayoutView="85" zoomScalePageLayoutView="0" colorId="22" workbookViewId="0" topLeftCell="A4">
      <selection activeCell="U23" sqref="A23:IV23"/>
    </sheetView>
  </sheetViews>
  <sheetFormatPr defaultColWidth="9.77734375" defaultRowHeight="15"/>
  <cols>
    <col min="1" max="2" width="6.3359375" style="1" customWidth="1"/>
    <col min="3" max="3" width="36.10546875" style="1" bestFit="1" customWidth="1"/>
    <col min="4" max="4" width="9.99609375" style="1" customWidth="1"/>
    <col min="5" max="5" width="10.6640625" style="1" customWidth="1"/>
    <col min="6" max="6" width="6.3359375" style="1" hidden="1" customWidth="1"/>
    <col min="7" max="7" width="8.77734375" style="2" customWidth="1"/>
    <col min="8" max="8" width="8.99609375" style="2" customWidth="1"/>
    <col min="9" max="19" width="8.77734375" style="2" customWidth="1"/>
    <col min="20" max="20" width="10.88671875" style="2" customWidth="1"/>
    <col min="21" max="21" width="0.44140625" style="1" customWidth="1"/>
    <col min="22" max="23" width="6.3359375" style="1" hidden="1" customWidth="1"/>
    <col min="24" max="24" width="37.77734375" style="1" hidden="1" customWidth="1"/>
    <col min="25" max="25" width="9.99609375" style="1" hidden="1" customWidth="1"/>
    <col min="26" max="26" width="10.6640625" style="1" hidden="1" customWidth="1"/>
    <col min="27" max="27" width="6.3359375" style="1" hidden="1" customWidth="1"/>
    <col min="28" max="41" width="8.77734375" style="2" customWidth="1"/>
    <col min="42" max="16384" width="9.77734375" style="1" customWidth="1"/>
  </cols>
  <sheetData>
    <row r="1" spans="1:41" ht="24" customHeight="1">
      <c r="A1" s="144" t="s">
        <v>15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/>
      <c r="V1" s="148" t="s">
        <v>15</v>
      </c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</row>
    <row r="2" spans="1:41" ht="24" customHeight="1">
      <c r="A2" s="147" t="s">
        <v>56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9"/>
      <c r="V2" s="148" t="s">
        <v>56</v>
      </c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</row>
    <row r="3" spans="1:41" ht="18" customHeight="1">
      <c r="A3" s="147" t="s">
        <v>79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  <c r="V3" s="148" t="s">
        <v>79</v>
      </c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</row>
    <row r="4" spans="1:43" ht="24" customHeight="1">
      <c r="A4" s="77" t="s">
        <v>120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  <c r="W4" s="77" t="s">
        <v>119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9"/>
    </row>
    <row r="5" spans="1:41" ht="12" customHeight="1">
      <c r="A5" s="150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</row>
    <row r="6" spans="1:41" ht="12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</row>
    <row r="7" spans="1:41" ht="24" customHeight="1">
      <c r="A7" s="156"/>
      <c r="B7" s="137"/>
      <c r="C7" s="137"/>
      <c r="D7" s="137"/>
      <c r="E7" s="137"/>
      <c r="F7" s="6"/>
      <c r="G7" s="148" t="s">
        <v>53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9"/>
      <c r="V7" s="137"/>
      <c r="W7" s="137"/>
      <c r="X7" s="137"/>
      <c r="Y7" s="137"/>
      <c r="Z7" s="137"/>
      <c r="AA7" s="6"/>
      <c r="AB7" s="148" t="s">
        <v>53</v>
      </c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</row>
    <row r="8" spans="1:41" ht="24" customHeight="1">
      <c r="A8" s="157"/>
      <c r="B8" s="138"/>
      <c r="C8" s="138"/>
      <c r="D8" s="138"/>
      <c r="E8" s="138"/>
      <c r="F8" s="7"/>
      <c r="G8" s="162" t="s">
        <v>0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3"/>
      <c r="V8" s="138"/>
      <c r="W8" s="138"/>
      <c r="X8" s="138"/>
      <c r="Y8" s="138"/>
      <c r="Z8" s="138"/>
      <c r="AA8" s="7"/>
      <c r="AB8" s="162" t="s">
        <v>0</v>
      </c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</row>
    <row r="9" spans="1:41" s="3" customFormat="1" ht="54" customHeight="1">
      <c r="A9" s="166"/>
      <c r="B9" s="167"/>
      <c r="C9" s="8" t="s">
        <v>16</v>
      </c>
      <c r="D9" s="9" t="s">
        <v>51</v>
      </c>
      <c r="E9" s="9" t="s">
        <v>52</v>
      </c>
      <c r="F9" s="10"/>
      <c r="G9" s="11" t="s">
        <v>1</v>
      </c>
      <c r="H9" s="11" t="s">
        <v>2</v>
      </c>
      <c r="I9" s="11" t="s">
        <v>3</v>
      </c>
      <c r="J9" s="11" t="s">
        <v>4</v>
      </c>
      <c r="K9" s="11" t="s">
        <v>5</v>
      </c>
      <c r="L9" s="11" t="s">
        <v>6</v>
      </c>
      <c r="M9" s="11" t="s">
        <v>7</v>
      </c>
      <c r="N9" s="11" t="s">
        <v>8</v>
      </c>
      <c r="O9" s="11" t="s">
        <v>9</v>
      </c>
      <c r="P9" s="11" t="s">
        <v>10</v>
      </c>
      <c r="Q9" s="11" t="s">
        <v>11</v>
      </c>
      <c r="R9" s="11" t="s">
        <v>12</v>
      </c>
      <c r="S9" s="11" t="s">
        <v>13</v>
      </c>
      <c r="T9" s="44" t="s">
        <v>14</v>
      </c>
      <c r="V9" s="167"/>
      <c r="W9" s="167"/>
      <c r="X9" s="8" t="s">
        <v>16</v>
      </c>
      <c r="Y9" s="9" t="s">
        <v>51</v>
      </c>
      <c r="Z9" s="9" t="s">
        <v>52</v>
      </c>
      <c r="AA9" s="10"/>
      <c r="AB9" s="11" t="s">
        <v>1</v>
      </c>
      <c r="AC9" s="11" t="s">
        <v>2</v>
      </c>
      <c r="AD9" s="11" t="s">
        <v>3</v>
      </c>
      <c r="AE9" s="11" t="s">
        <v>4</v>
      </c>
      <c r="AF9" s="11" t="s">
        <v>5</v>
      </c>
      <c r="AG9" s="11" t="s">
        <v>6</v>
      </c>
      <c r="AH9" s="11" t="s">
        <v>7</v>
      </c>
      <c r="AI9" s="11" t="s">
        <v>8</v>
      </c>
      <c r="AJ9" s="11" t="s">
        <v>9</v>
      </c>
      <c r="AK9" s="11" t="s">
        <v>10</v>
      </c>
      <c r="AL9" s="11" t="s">
        <v>11</v>
      </c>
      <c r="AM9" s="11" t="s">
        <v>12</v>
      </c>
      <c r="AN9" s="11" t="s">
        <v>13</v>
      </c>
      <c r="AO9" s="11" t="s">
        <v>14</v>
      </c>
    </row>
    <row r="10" spans="1:41" ht="24" customHeight="1">
      <c r="A10" s="164" t="s">
        <v>22</v>
      </c>
      <c r="B10" s="165"/>
      <c r="C10" s="12" t="s">
        <v>29</v>
      </c>
      <c r="D10" s="13">
        <v>182</v>
      </c>
      <c r="E10" s="14">
        <v>4</v>
      </c>
      <c r="F10" s="15" t="s">
        <v>50</v>
      </c>
      <c r="G10" s="16">
        <f>ROUND((G19/$D19)/$E19,2)</f>
        <v>19.39</v>
      </c>
      <c r="H10" s="16">
        <f aca="true" t="shared" si="0" ref="H10:T10">ROUND((H19/$D19)/$E19,2)</f>
        <v>19.47</v>
      </c>
      <c r="I10" s="16">
        <f t="shared" si="0"/>
        <v>19.52</v>
      </c>
      <c r="J10" s="16">
        <f t="shared" si="0"/>
        <v>19.6</v>
      </c>
      <c r="K10" s="16">
        <f t="shared" si="0"/>
        <v>19.68</v>
      </c>
      <c r="L10" s="16">
        <f t="shared" si="0"/>
        <v>19.75</v>
      </c>
      <c r="M10" s="16">
        <f t="shared" si="0"/>
        <v>19.83</v>
      </c>
      <c r="N10" s="16">
        <f t="shared" si="0"/>
        <v>20.29</v>
      </c>
      <c r="O10" s="16">
        <f t="shared" si="0"/>
        <v>20.37</v>
      </c>
      <c r="P10" s="16">
        <f t="shared" si="0"/>
        <v>20.44</v>
      </c>
      <c r="Q10" s="16">
        <f t="shared" si="0"/>
        <v>20.52</v>
      </c>
      <c r="R10" s="16">
        <f t="shared" si="0"/>
        <v>20.6</v>
      </c>
      <c r="S10" s="16">
        <f t="shared" si="0"/>
        <v>20.69</v>
      </c>
      <c r="T10" s="16">
        <f t="shared" si="0"/>
        <v>20.77</v>
      </c>
      <c r="V10" s="165" t="s">
        <v>22</v>
      </c>
      <c r="W10" s="165"/>
      <c r="X10" s="12" t="s">
        <v>29</v>
      </c>
      <c r="Y10" s="13">
        <v>182</v>
      </c>
      <c r="Z10" s="14">
        <v>4</v>
      </c>
      <c r="AA10" s="15" t="s">
        <v>50</v>
      </c>
      <c r="AB10" s="16">
        <v>17.14</v>
      </c>
      <c r="AC10" s="16">
        <v>17.21</v>
      </c>
      <c r="AD10" s="16">
        <v>17.26</v>
      </c>
      <c r="AE10" s="16">
        <v>17.33</v>
      </c>
      <c r="AF10" s="16">
        <v>17.4</v>
      </c>
      <c r="AG10" s="16">
        <v>17.46</v>
      </c>
      <c r="AH10" s="16">
        <v>17.53</v>
      </c>
      <c r="AI10" s="16">
        <v>17.94</v>
      </c>
      <c r="AJ10" s="16">
        <v>18.01</v>
      </c>
      <c r="AK10" s="16">
        <v>18.07</v>
      </c>
      <c r="AL10" s="16">
        <v>18.14</v>
      </c>
      <c r="AM10" s="16">
        <v>18.21</v>
      </c>
      <c r="AN10" s="16">
        <v>18.29</v>
      </c>
      <c r="AO10" s="16">
        <v>18.36</v>
      </c>
    </row>
    <row r="11" spans="1:41" ht="24" customHeight="1">
      <c r="A11" s="159" t="s">
        <v>54</v>
      </c>
      <c r="B11" s="160"/>
      <c r="C11" s="32" t="s">
        <v>80</v>
      </c>
      <c r="D11" s="33">
        <v>182</v>
      </c>
      <c r="E11" s="34">
        <v>2</v>
      </c>
      <c r="F11" s="35" t="s">
        <v>49</v>
      </c>
      <c r="G11" s="25">
        <f>ROUND((G20/$D20)/$E20,2)</f>
        <v>19.39</v>
      </c>
      <c r="H11" s="25">
        <f aca="true" t="shared" si="1" ref="H11:T11">ROUND((H20/$D20)/$E20,2)</f>
        <v>19.47</v>
      </c>
      <c r="I11" s="25">
        <f t="shared" si="1"/>
        <v>19.52</v>
      </c>
      <c r="J11" s="25">
        <f t="shared" si="1"/>
        <v>19.6</v>
      </c>
      <c r="K11" s="25">
        <f t="shared" si="1"/>
        <v>19.68</v>
      </c>
      <c r="L11" s="25">
        <f t="shared" si="1"/>
        <v>19.75</v>
      </c>
      <c r="M11" s="25">
        <f t="shared" si="1"/>
        <v>19.83</v>
      </c>
      <c r="N11" s="25">
        <f t="shared" si="1"/>
        <v>20.29</v>
      </c>
      <c r="O11" s="25">
        <f t="shared" si="1"/>
        <v>20.37</v>
      </c>
      <c r="P11" s="25">
        <f t="shared" si="1"/>
        <v>20.44</v>
      </c>
      <c r="Q11" s="25">
        <f t="shared" si="1"/>
        <v>20.51</v>
      </c>
      <c r="R11" s="25">
        <f t="shared" si="1"/>
        <v>20.6</v>
      </c>
      <c r="S11" s="25">
        <f t="shared" si="1"/>
        <v>20.69</v>
      </c>
      <c r="T11" s="25">
        <f t="shared" si="1"/>
        <v>20.77</v>
      </c>
      <c r="U11" s="42"/>
      <c r="V11" s="160" t="s">
        <v>54</v>
      </c>
      <c r="W11" s="160"/>
      <c r="X11" s="32" t="s">
        <v>80</v>
      </c>
      <c r="Y11" s="33">
        <v>182</v>
      </c>
      <c r="Z11" s="34">
        <v>2</v>
      </c>
      <c r="AA11" s="35" t="s">
        <v>49</v>
      </c>
      <c r="AB11" s="31">
        <v>17.14</v>
      </c>
      <c r="AC11" s="31">
        <v>17.21</v>
      </c>
      <c r="AD11" s="31">
        <v>17.26</v>
      </c>
      <c r="AE11" s="31">
        <v>17.33</v>
      </c>
      <c r="AF11" s="31">
        <v>17.4</v>
      </c>
      <c r="AG11" s="31">
        <v>17.46</v>
      </c>
      <c r="AH11" s="31">
        <v>17.53</v>
      </c>
      <c r="AI11" s="31">
        <v>17.94</v>
      </c>
      <c r="AJ11" s="31">
        <v>18.01</v>
      </c>
      <c r="AK11" s="31">
        <v>18.07</v>
      </c>
      <c r="AL11" s="31">
        <v>18.14</v>
      </c>
      <c r="AM11" s="31">
        <v>18.21</v>
      </c>
      <c r="AN11" s="31">
        <v>18.29</v>
      </c>
      <c r="AO11" s="31">
        <v>18.36</v>
      </c>
    </row>
    <row r="12" spans="1:41" ht="24" customHeight="1">
      <c r="A12" s="168" t="s">
        <v>83</v>
      </c>
      <c r="B12" s="165"/>
      <c r="C12" s="29" t="s">
        <v>82</v>
      </c>
      <c r="D12" s="13">
        <v>182</v>
      </c>
      <c r="E12" s="14">
        <v>8</v>
      </c>
      <c r="F12" s="15" t="s">
        <v>50</v>
      </c>
      <c r="G12" s="16">
        <f>ROUND((G21/$D21)/$E21,2)</f>
        <v>12.98</v>
      </c>
      <c r="H12" s="16">
        <f aca="true" t="shared" si="2" ref="H12:T12">ROUND((H21/$D21)/$E21,2)</f>
        <v>13.46</v>
      </c>
      <c r="I12" s="16">
        <f t="shared" si="2"/>
        <v>13.93</v>
      </c>
      <c r="J12" s="16">
        <f t="shared" si="2"/>
        <v>14.39</v>
      </c>
      <c r="K12" s="16">
        <f t="shared" si="2"/>
        <v>14.87</v>
      </c>
      <c r="L12" s="16">
        <f t="shared" si="2"/>
        <v>15.34</v>
      </c>
      <c r="M12" s="16">
        <f t="shared" si="2"/>
        <v>15.81</v>
      </c>
      <c r="N12" s="16">
        <f t="shared" si="2"/>
        <v>16.28</v>
      </c>
      <c r="O12" s="16">
        <f t="shared" si="2"/>
        <v>16.76</v>
      </c>
      <c r="P12" s="16">
        <f t="shared" si="2"/>
        <v>17.22</v>
      </c>
      <c r="Q12" s="16">
        <f t="shared" si="2"/>
        <v>17.7</v>
      </c>
      <c r="R12" s="16">
        <f t="shared" si="2"/>
        <v>18.17</v>
      </c>
      <c r="S12" s="16">
        <f t="shared" si="2"/>
        <v>18.64</v>
      </c>
      <c r="T12" s="16">
        <f t="shared" si="2"/>
        <v>19.11</v>
      </c>
      <c r="U12" s="43"/>
      <c r="V12" s="169" t="s">
        <v>83</v>
      </c>
      <c r="W12" s="165"/>
      <c r="X12" s="29" t="s">
        <v>82</v>
      </c>
      <c r="Y12" s="13">
        <v>182</v>
      </c>
      <c r="Z12" s="14">
        <v>8</v>
      </c>
      <c r="AA12" s="15" t="s">
        <v>50</v>
      </c>
      <c r="AB12" s="16">
        <v>11.48</v>
      </c>
      <c r="AC12" s="16">
        <v>11.9</v>
      </c>
      <c r="AD12" s="16">
        <v>12.32</v>
      </c>
      <c r="AE12" s="16">
        <v>12.73</v>
      </c>
      <c r="AF12" s="16">
        <v>13.15</v>
      </c>
      <c r="AG12" s="16">
        <v>13.57</v>
      </c>
      <c r="AH12" s="16">
        <v>13.98</v>
      </c>
      <c r="AI12" s="16">
        <v>14.4</v>
      </c>
      <c r="AJ12" s="16">
        <v>14.82</v>
      </c>
      <c r="AK12" s="16">
        <v>15.23</v>
      </c>
      <c r="AL12" s="16">
        <v>15.65</v>
      </c>
      <c r="AM12" s="16">
        <v>16.07</v>
      </c>
      <c r="AN12" s="16">
        <v>16.48</v>
      </c>
      <c r="AO12" s="16">
        <v>16.9</v>
      </c>
    </row>
    <row r="13" spans="1:41" ht="24" customHeight="1">
      <c r="A13" s="159" t="s">
        <v>24</v>
      </c>
      <c r="B13" s="160"/>
      <c r="C13" s="36" t="s">
        <v>36</v>
      </c>
      <c r="D13" s="33">
        <v>240</v>
      </c>
      <c r="E13" s="34">
        <v>8</v>
      </c>
      <c r="F13" s="35" t="s">
        <v>41</v>
      </c>
      <c r="G13" s="25">
        <f>ROUND((G22/$D22)/$E22,2)</f>
        <v>21.4</v>
      </c>
      <c r="H13" s="25">
        <f aca="true" t="shared" si="3" ref="H13:T13">ROUND((H22/$D22)/$E22,2)</f>
        <v>21.6</v>
      </c>
      <c r="I13" s="25">
        <f t="shared" si="3"/>
        <v>21.81</v>
      </c>
      <c r="J13" s="25">
        <f t="shared" si="3"/>
        <v>22.01</v>
      </c>
      <c r="K13" s="25">
        <f t="shared" si="3"/>
        <v>22.21</v>
      </c>
      <c r="L13" s="25">
        <f t="shared" si="3"/>
        <v>22.42</v>
      </c>
      <c r="M13" s="25">
        <f t="shared" si="3"/>
        <v>22.62</v>
      </c>
      <c r="N13" s="25">
        <f t="shared" si="3"/>
        <v>22.82</v>
      </c>
      <c r="O13" s="25">
        <f t="shared" si="3"/>
        <v>23.02</v>
      </c>
      <c r="P13" s="25">
        <f t="shared" si="3"/>
        <v>23.23</v>
      </c>
      <c r="Q13" s="25">
        <f t="shared" si="3"/>
        <v>23.43</v>
      </c>
      <c r="R13" s="25">
        <f t="shared" si="3"/>
        <v>23.63</v>
      </c>
      <c r="S13" s="25">
        <f t="shared" si="3"/>
        <v>23.83</v>
      </c>
      <c r="T13" s="25">
        <f t="shared" si="3"/>
        <v>24.04</v>
      </c>
      <c r="V13" s="160" t="s">
        <v>24</v>
      </c>
      <c r="W13" s="160"/>
      <c r="X13" s="36" t="s">
        <v>36</v>
      </c>
      <c r="Y13" s="33">
        <v>240</v>
      </c>
      <c r="Z13" s="34">
        <v>8</v>
      </c>
      <c r="AA13" s="35" t="s">
        <v>41</v>
      </c>
      <c r="AB13" s="31">
        <v>20.08</v>
      </c>
      <c r="AC13" s="31">
        <v>20.27</v>
      </c>
      <c r="AD13" s="31">
        <v>20.46</v>
      </c>
      <c r="AE13" s="31">
        <v>20.65</v>
      </c>
      <c r="AF13" s="31">
        <v>20.84</v>
      </c>
      <c r="AG13" s="31">
        <v>21.03</v>
      </c>
      <c r="AH13" s="31">
        <v>21.22</v>
      </c>
      <c r="AI13" s="31">
        <v>21.41</v>
      </c>
      <c r="AJ13" s="31">
        <v>21.6</v>
      </c>
      <c r="AK13" s="31">
        <v>21.79</v>
      </c>
      <c r="AL13" s="31">
        <v>21.98</v>
      </c>
      <c r="AM13" s="31">
        <v>22.17</v>
      </c>
      <c r="AN13" s="31">
        <v>22.36</v>
      </c>
      <c r="AO13" s="31">
        <v>22.55</v>
      </c>
    </row>
    <row r="14" spans="1:41" ht="21.75" customHeight="1">
      <c r="A14" s="156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61"/>
      <c r="V14" s="137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</row>
    <row r="15" spans="1:41" ht="21.75" customHeight="1">
      <c r="A15" s="157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61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</row>
    <row r="16" spans="1:41" ht="24" customHeight="1">
      <c r="A16" s="156"/>
      <c r="B16" s="138"/>
      <c r="C16" s="138"/>
      <c r="D16" s="138"/>
      <c r="E16" s="138"/>
      <c r="F16" s="6"/>
      <c r="G16" s="148" t="s">
        <v>57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9"/>
      <c r="V16" s="137"/>
      <c r="W16" s="138"/>
      <c r="X16" s="138"/>
      <c r="Y16" s="138"/>
      <c r="Z16" s="138"/>
      <c r="AA16" s="6"/>
      <c r="AB16" s="148" t="s">
        <v>57</v>
      </c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</row>
    <row r="17" spans="1:41" ht="24" customHeight="1">
      <c r="A17" s="157"/>
      <c r="B17" s="138"/>
      <c r="C17" s="138"/>
      <c r="D17" s="138"/>
      <c r="E17" s="138"/>
      <c r="F17" s="7"/>
      <c r="G17" s="162" t="s">
        <v>0</v>
      </c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3"/>
      <c r="V17" s="138"/>
      <c r="W17" s="138"/>
      <c r="X17" s="138"/>
      <c r="Y17" s="138"/>
      <c r="Z17" s="138"/>
      <c r="AA17" s="7"/>
      <c r="AB17" s="162" t="s">
        <v>0</v>
      </c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</row>
    <row r="18" spans="1:41" s="3" customFormat="1" ht="43.5" customHeight="1">
      <c r="A18" s="166"/>
      <c r="B18" s="167"/>
      <c r="C18" s="8" t="s">
        <v>16</v>
      </c>
      <c r="D18" s="9" t="s">
        <v>51</v>
      </c>
      <c r="E18" s="9" t="s">
        <v>52</v>
      </c>
      <c r="F18" s="10"/>
      <c r="G18" s="11" t="s">
        <v>1</v>
      </c>
      <c r="H18" s="11" t="s">
        <v>2</v>
      </c>
      <c r="I18" s="11" t="s">
        <v>3</v>
      </c>
      <c r="J18" s="11" t="s">
        <v>4</v>
      </c>
      <c r="K18" s="11" t="s">
        <v>5</v>
      </c>
      <c r="L18" s="11" t="s">
        <v>6</v>
      </c>
      <c r="M18" s="11" t="s">
        <v>7</v>
      </c>
      <c r="N18" s="11" t="s">
        <v>8</v>
      </c>
      <c r="O18" s="11" t="s">
        <v>9</v>
      </c>
      <c r="P18" s="11" t="s">
        <v>10</v>
      </c>
      <c r="Q18" s="11" t="s">
        <v>11</v>
      </c>
      <c r="R18" s="11" t="s">
        <v>12</v>
      </c>
      <c r="S18" s="11" t="s">
        <v>13</v>
      </c>
      <c r="T18" s="44" t="s">
        <v>14</v>
      </c>
      <c r="V18" s="167"/>
      <c r="W18" s="167"/>
      <c r="X18" s="8" t="s">
        <v>16</v>
      </c>
      <c r="Y18" s="9" t="s">
        <v>51</v>
      </c>
      <c r="Z18" s="9" t="s">
        <v>52</v>
      </c>
      <c r="AA18" s="10"/>
      <c r="AB18" s="11" t="s">
        <v>1</v>
      </c>
      <c r="AC18" s="11" t="s">
        <v>2</v>
      </c>
      <c r="AD18" s="11" t="s">
        <v>3</v>
      </c>
      <c r="AE18" s="11" t="s">
        <v>4</v>
      </c>
      <c r="AF18" s="11" t="s">
        <v>5</v>
      </c>
      <c r="AG18" s="11" t="s">
        <v>6</v>
      </c>
      <c r="AH18" s="11" t="s">
        <v>7</v>
      </c>
      <c r="AI18" s="11" t="s">
        <v>8</v>
      </c>
      <c r="AJ18" s="11" t="s">
        <v>9</v>
      </c>
      <c r="AK18" s="11" t="s">
        <v>10</v>
      </c>
      <c r="AL18" s="11" t="s">
        <v>11</v>
      </c>
      <c r="AM18" s="11" t="s">
        <v>12</v>
      </c>
      <c r="AN18" s="11" t="s">
        <v>13</v>
      </c>
      <c r="AO18" s="11" t="s">
        <v>14</v>
      </c>
    </row>
    <row r="19" spans="1:41" ht="24" customHeight="1">
      <c r="A19" s="168" t="str">
        <f>A10</f>
        <v>N01Y</v>
      </c>
      <c r="B19" s="165"/>
      <c r="C19" s="29" t="str">
        <f aca="true" t="shared" si="4" ref="C19:E20">C10</f>
        <v>BUS DRIVERS</v>
      </c>
      <c r="D19" s="29">
        <f t="shared" si="4"/>
        <v>182</v>
      </c>
      <c r="E19" s="37">
        <f t="shared" si="4"/>
        <v>4</v>
      </c>
      <c r="F19" s="15" t="s">
        <v>49</v>
      </c>
      <c r="G19" s="18">
        <f>ROUND(AB19*1.04,0)</f>
        <v>14114</v>
      </c>
      <c r="H19" s="18">
        <f aca="true" t="shared" si="5" ref="H19:T20">ROUND(AC19*1.04,0)</f>
        <v>14171</v>
      </c>
      <c r="I19" s="18">
        <f t="shared" si="5"/>
        <v>14212</v>
      </c>
      <c r="J19" s="18">
        <f t="shared" si="5"/>
        <v>14270</v>
      </c>
      <c r="K19" s="18">
        <f t="shared" si="5"/>
        <v>14327</v>
      </c>
      <c r="L19" s="18">
        <f t="shared" si="5"/>
        <v>14377</v>
      </c>
      <c r="M19" s="18">
        <f t="shared" si="5"/>
        <v>14434</v>
      </c>
      <c r="N19" s="18">
        <f t="shared" si="5"/>
        <v>14771</v>
      </c>
      <c r="O19" s="18">
        <f t="shared" si="5"/>
        <v>14829</v>
      </c>
      <c r="P19" s="18">
        <f t="shared" si="5"/>
        <v>14879</v>
      </c>
      <c r="Q19" s="18">
        <f t="shared" si="5"/>
        <v>14936</v>
      </c>
      <c r="R19" s="18">
        <f t="shared" si="5"/>
        <v>14995</v>
      </c>
      <c r="S19" s="18">
        <f t="shared" si="5"/>
        <v>15059</v>
      </c>
      <c r="T19" s="18">
        <f t="shared" si="5"/>
        <v>15117</v>
      </c>
      <c r="U19" s="41"/>
      <c r="V19" s="169" t="str">
        <f>V10</f>
        <v>N01Y</v>
      </c>
      <c r="W19" s="165"/>
      <c r="X19" s="29" t="str">
        <f aca="true" t="shared" si="6" ref="X19:Z20">X10</f>
        <v>BUS DRIVERS</v>
      </c>
      <c r="Y19" s="29">
        <f t="shared" si="6"/>
        <v>182</v>
      </c>
      <c r="Z19" s="37">
        <f t="shared" si="6"/>
        <v>4</v>
      </c>
      <c r="AA19" s="15" t="s">
        <v>49</v>
      </c>
      <c r="AB19" s="18">
        <v>13571</v>
      </c>
      <c r="AC19" s="18">
        <v>13626</v>
      </c>
      <c r="AD19" s="18">
        <v>13665</v>
      </c>
      <c r="AE19" s="18">
        <v>13721</v>
      </c>
      <c r="AF19" s="18">
        <v>13776</v>
      </c>
      <c r="AG19" s="18">
        <v>13824</v>
      </c>
      <c r="AH19" s="18">
        <v>13879</v>
      </c>
      <c r="AI19" s="18">
        <v>14203</v>
      </c>
      <c r="AJ19" s="18">
        <v>14259</v>
      </c>
      <c r="AK19" s="18">
        <v>14307</v>
      </c>
      <c r="AL19" s="18">
        <v>14362</v>
      </c>
      <c r="AM19" s="18">
        <v>14418</v>
      </c>
      <c r="AN19" s="18">
        <v>14480</v>
      </c>
      <c r="AO19" s="18">
        <v>14536</v>
      </c>
    </row>
    <row r="20" spans="1:41" ht="24" customHeight="1">
      <c r="A20" s="159" t="str">
        <f>A11</f>
        <v>N02Y</v>
      </c>
      <c r="B20" s="160"/>
      <c r="C20" s="36" t="str">
        <f t="shared" si="4"/>
        <v>BUS DRIVERS - HALF-TIME</v>
      </c>
      <c r="D20" s="36">
        <f t="shared" si="4"/>
        <v>182</v>
      </c>
      <c r="E20" s="38">
        <f t="shared" si="4"/>
        <v>2</v>
      </c>
      <c r="F20" s="35" t="s">
        <v>50</v>
      </c>
      <c r="G20" s="39">
        <f>ROUND(AB20*1.04,0)</f>
        <v>7057</v>
      </c>
      <c r="H20" s="39">
        <f t="shared" si="5"/>
        <v>7086</v>
      </c>
      <c r="I20" s="39">
        <f t="shared" si="5"/>
        <v>7106</v>
      </c>
      <c r="J20" s="39">
        <f t="shared" si="5"/>
        <v>7133</v>
      </c>
      <c r="K20" s="39">
        <f t="shared" si="5"/>
        <v>7164</v>
      </c>
      <c r="L20" s="39">
        <f t="shared" si="5"/>
        <v>7188</v>
      </c>
      <c r="M20" s="39">
        <f t="shared" si="5"/>
        <v>7217</v>
      </c>
      <c r="N20" s="39">
        <f t="shared" si="5"/>
        <v>7385</v>
      </c>
      <c r="O20" s="39">
        <f t="shared" si="5"/>
        <v>7415</v>
      </c>
      <c r="P20" s="39">
        <f t="shared" si="5"/>
        <v>7439</v>
      </c>
      <c r="Q20" s="39">
        <f t="shared" si="5"/>
        <v>7467</v>
      </c>
      <c r="R20" s="39">
        <f t="shared" si="5"/>
        <v>7498</v>
      </c>
      <c r="S20" s="39">
        <f t="shared" si="5"/>
        <v>7531</v>
      </c>
      <c r="T20" s="39">
        <f t="shared" si="5"/>
        <v>7559</v>
      </c>
      <c r="U20" s="40"/>
      <c r="V20" s="160" t="str">
        <f>V11</f>
        <v>N02Y</v>
      </c>
      <c r="W20" s="160"/>
      <c r="X20" s="36" t="str">
        <f t="shared" si="6"/>
        <v>BUS DRIVERS - HALF-TIME</v>
      </c>
      <c r="Y20" s="36">
        <f t="shared" si="6"/>
        <v>182</v>
      </c>
      <c r="Z20" s="38">
        <f t="shared" si="6"/>
        <v>2</v>
      </c>
      <c r="AA20" s="35" t="s">
        <v>50</v>
      </c>
      <c r="AB20" s="39">
        <v>6786</v>
      </c>
      <c r="AC20" s="39">
        <v>6813</v>
      </c>
      <c r="AD20" s="39">
        <v>6833</v>
      </c>
      <c r="AE20" s="39">
        <v>6859</v>
      </c>
      <c r="AF20" s="39">
        <v>6888</v>
      </c>
      <c r="AG20" s="39">
        <v>6912</v>
      </c>
      <c r="AH20" s="39">
        <v>6939</v>
      </c>
      <c r="AI20" s="39">
        <v>7101</v>
      </c>
      <c r="AJ20" s="39">
        <v>7130</v>
      </c>
      <c r="AK20" s="39">
        <v>7153</v>
      </c>
      <c r="AL20" s="39">
        <v>7180</v>
      </c>
      <c r="AM20" s="39">
        <v>7210</v>
      </c>
      <c r="AN20" s="39">
        <v>7241</v>
      </c>
      <c r="AO20" s="39">
        <v>7268</v>
      </c>
    </row>
    <row r="21" spans="1:41" ht="24" customHeight="1">
      <c r="A21" s="164" t="str">
        <f>A12</f>
        <v>S01Y</v>
      </c>
      <c r="B21" s="165"/>
      <c r="C21" s="12" t="str">
        <f>C12</f>
        <v>SHOP ASSISTANT</v>
      </c>
      <c r="D21" s="12">
        <v>240</v>
      </c>
      <c r="E21" s="30">
        <f>E12</f>
        <v>8</v>
      </c>
      <c r="F21" s="15"/>
      <c r="G21" s="18">
        <f>ROUND(AB21*1.04,0)</f>
        <v>24925</v>
      </c>
      <c r="H21" s="18">
        <f aca="true" t="shared" si="7" ref="H21:T22">ROUND(AC21*1.04,0)</f>
        <v>25837</v>
      </c>
      <c r="I21" s="18">
        <f t="shared" si="7"/>
        <v>26748</v>
      </c>
      <c r="J21" s="18">
        <f t="shared" si="7"/>
        <v>27638</v>
      </c>
      <c r="K21" s="18">
        <f t="shared" si="7"/>
        <v>28551</v>
      </c>
      <c r="L21" s="18">
        <f t="shared" si="7"/>
        <v>29462</v>
      </c>
      <c r="M21" s="18">
        <f t="shared" si="7"/>
        <v>30352</v>
      </c>
      <c r="N21" s="18">
        <f t="shared" si="7"/>
        <v>31264</v>
      </c>
      <c r="O21" s="18">
        <f t="shared" si="7"/>
        <v>32177</v>
      </c>
      <c r="P21" s="18">
        <f t="shared" si="7"/>
        <v>33066</v>
      </c>
      <c r="Q21" s="18">
        <f t="shared" si="7"/>
        <v>33979</v>
      </c>
      <c r="R21" s="18">
        <f t="shared" si="7"/>
        <v>34890</v>
      </c>
      <c r="S21" s="18">
        <f t="shared" si="7"/>
        <v>35780</v>
      </c>
      <c r="T21" s="18">
        <f t="shared" si="7"/>
        <v>36693</v>
      </c>
      <c r="U21" s="41"/>
      <c r="V21" s="165" t="str">
        <f>V12</f>
        <v>S01Y</v>
      </c>
      <c r="W21" s="165"/>
      <c r="X21" s="12" t="str">
        <f>X12</f>
        <v>SHOP ASSISTANT</v>
      </c>
      <c r="Y21" s="12">
        <v>240</v>
      </c>
      <c r="Z21" s="30">
        <f>Z12</f>
        <v>8</v>
      </c>
      <c r="AA21" s="15"/>
      <c r="AB21" s="18">
        <v>23966</v>
      </c>
      <c r="AC21" s="18">
        <v>24843</v>
      </c>
      <c r="AD21" s="18">
        <v>25719</v>
      </c>
      <c r="AE21" s="18">
        <v>26575</v>
      </c>
      <c r="AF21" s="18">
        <v>27453</v>
      </c>
      <c r="AG21" s="18">
        <v>28329</v>
      </c>
      <c r="AH21" s="18">
        <v>29185</v>
      </c>
      <c r="AI21" s="18">
        <v>30062</v>
      </c>
      <c r="AJ21" s="18">
        <v>30939</v>
      </c>
      <c r="AK21" s="18">
        <v>31794</v>
      </c>
      <c r="AL21" s="18">
        <v>32672</v>
      </c>
      <c r="AM21" s="18">
        <v>33548</v>
      </c>
      <c r="AN21" s="18">
        <v>34404</v>
      </c>
      <c r="AO21" s="18">
        <v>35282</v>
      </c>
    </row>
    <row r="22" spans="1:41" ht="24" customHeight="1">
      <c r="A22" s="159" t="str">
        <f>A13</f>
        <v>P02Y</v>
      </c>
      <c r="B22" s="160"/>
      <c r="C22" s="36" t="str">
        <f>C13</f>
        <v>MECHANIC</v>
      </c>
      <c r="D22" s="36">
        <f>D13</f>
        <v>240</v>
      </c>
      <c r="E22" s="38">
        <f>E13</f>
        <v>8</v>
      </c>
      <c r="F22" s="35" t="s">
        <v>41</v>
      </c>
      <c r="G22" s="39">
        <f>ROUND(AB22*1.04,0)</f>
        <v>41092</v>
      </c>
      <c r="H22" s="39">
        <f t="shared" si="7"/>
        <v>41481</v>
      </c>
      <c r="I22" s="39">
        <f t="shared" si="7"/>
        <v>41870</v>
      </c>
      <c r="J22" s="39">
        <f t="shared" si="7"/>
        <v>42259</v>
      </c>
      <c r="K22" s="39">
        <f t="shared" si="7"/>
        <v>42648</v>
      </c>
      <c r="L22" s="39">
        <f t="shared" si="7"/>
        <v>43037</v>
      </c>
      <c r="M22" s="39">
        <f t="shared" si="7"/>
        <v>43426</v>
      </c>
      <c r="N22" s="39">
        <f t="shared" si="7"/>
        <v>43816</v>
      </c>
      <c r="O22" s="39">
        <f t="shared" si="7"/>
        <v>44205</v>
      </c>
      <c r="P22" s="39">
        <f t="shared" si="7"/>
        <v>44594</v>
      </c>
      <c r="Q22" s="39">
        <f t="shared" si="7"/>
        <v>44983</v>
      </c>
      <c r="R22" s="39">
        <f t="shared" si="7"/>
        <v>45372</v>
      </c>
      <c r="S22" s="39">
        <f t="shared" si="7"/>
        <v>45761</v>
      </c>
      <c r="T22" s="39">
        <f t="shared" si="7"/>
        <v>46151</v>
      </c>
      <c r="U22" s="40"/>
      <c r="V22" s="160" t="str">
        <f>V13</f>
        <v>P02Y</v>
      </c>
      <c r="W22" s="160"/>
      <c r="X22" s="36" t="str">
        <f>X13</f>
        <v>MECHANIC</v>
      </c>
      <c r="Y22" s="36">
        <f>Y13</f>
        <v>240</v>
      </c>
      <c r="Z22" s="38">
        <f>Z13</f>
        <v>8</v>
      </c>
      <c r="AA22" s="35" t="s">
        <v>41</v>
      </c>
      <c r="AB22" s="39">
        <v>39512</v>
      </c>
      <c r="AC22" s="39">
        <v>39886</v>
      </c>
      <c r="AD22" s="39">
        <v>40260</v>
      </c>
      <c r="AE22" s="39">
        <v>40634</v>
      </c>
      <c r="AF22" s="39">
        <v>41008</v>
      </c>
      <c r="AG22" s="39">
        <v>41382</v>
      </c>
      <c r="AH22" s="39">
        <v>41756</v>
      </c>
      <c r="AI22" s="39">
        <v>42131</v>
      </c>
      <c r="AJ22" s="39">
        <v>42505</v>
      </c>
      <c r="AK22" s="39">
        <v>42879</v>
      </c>
      <c r="AL22" s="39">
        <v>43253</v>
      </c>
      <c r="AM22" s="39">
        <v>43627</v>
      </c>
      <c r="AN22" s="39">
        <v>44001</v>
      </c>
      <c r="AO22" s="39">
        <v>44376</v>
      </c>
    </row>
    <row r="23" spans="1:41" ht="21.75" customHeight="1">
      <c r="A23" s="156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61"/>
      <c r="V23" s="137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</row>
    <row r="24" spans="1:41" ht="21.75" customHeight="1">
      <c r="A24" s="15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61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</row>
    <row r="25" spans="1:41" s="4" customFormat="1" ht="24" customHeight="1">
      <c r="A25" s="177" t="s">
        <v>64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78"/>
      <c r="V25" s="139" t="s">
        <v>64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</row>
    <row r="26" spans="1:41" s="4" customFormat="1" ht="7.5" customHeight="1">
      <c r="A26" s="17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78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</row>
    <row r="27" spans="1:41" s="4" customFormat="1" ht="24" customHeight="1">
      <c r="A27" s="172" t="s">
        <v>65</v>
      </c>
      <c r="B27" s="141"/>
      <c r="C27" s="142" t="s">
        <v>66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58"/>
      <c r="V27" s="141" t="s">
        <v>65</v>
      </c>
      <c r="W27" s="141"/>
      <c r="X27" s="142" t="s">
        <v>66</v>
      </c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</row>
    <row r="28" spans="1:41" s="4" customFormat="1" ht="7.5" customHeight="1">
      <c r="A28" s="170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71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</row>
    <row r="29" spans="1:41" s="4" customFormat="1" ht="24" customHeight="1">
      <c r="A29" s="172" t="s">
        <v>67</v>
      </c>
      <c r="B29" s="141"/>
      <c r="C29" s="142" t="s">
        <v>68</v>
      </c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58"/>
      <c r="V29" s="141" t="s">
        <v>67</v>
      </c>
      <c r="W29" s="141"/>
      <c r="X29" s="142" t="s">
        <v>68</v>
      </c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</row>
    <row r="30" spans="1:41" s="4" customFormat="1" ht="7.5" customHeight="1">
      <c r="A30" s="170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71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</row>
    <row r="31" spans="1:41" s="4" customFormat="1" ht="24" customHeight="1">
      <c r="A31" s="173" t="s">
        <v>69</v>
      </c>
      <c r="B31" s="174"/>
      <c r="C31" s="175" t="s">
        <v>70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6"/>
      <c r="V31" s="141" t="s">
        <v>69</v>
      </c>
      <c r="W31" s="141"/>
      <c r="X31" s="142" t="s">
        <v>70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</row>
  </sheetData>
  <sheetProtection/>
  <mergeCells count="64">
    <mergeCell ref="V31:W31"/>
    <mergeCell ref="A31:B31"/>
    <mergeCell ref="C31:T31"/>
    <mergeCell ref="A25:T26"/>
    <mergeCell ref="A27:B27"/>
    <mergeCell ref="A30:T30"/>
    <mergeCell ref="V30:AO30"/>
    <mergeCell ref="V28:AO28"/>
    <mergeCell ref="V29:W29"/>
    <mergeCell ref="A19:B19"/>
    <mergeCell ref="A20:B20"/>
    <mergeCell ref="A28:T28"/>
    <mergeCell ref="A29:B29"/>
    <mergeCell ref="C29:T29"/>
    <mergeCell ref="X27:AO27"/>
    <mergeCell ref="V19:W19"/>
    <mergeCell ref="X29:AO29"/>
    <mergeCell ref="V14:AO15"/>
    <mergeCell ref="V16:Z17"/>
    <mergeCell ref="AB16:AO16"/>
    <mergeCell ref="AB17:AO17"/>
    <mergeCell ref="X31:AO31"/>
    <mergeCell ref="V21:W21"/>
    <mergeCell ref="V22:W22"/>
    <mergeCell ref="V23:AO24"/>
    <mergeCell ref="V27:W27"/>
    <mergeCell ref="V25:AO26"/>
    <mergeCell ref="V9:W9"/>
    <mergeCell ref="G8:T8"/>
    <mergeCell ref="V10:W10"/>
    <mergeCell ref="V11:W11"/>
    <mergeCell ref="V12:W12"/>
    <mergeCell ref="V13:W13"/>
    <mergeCell ref="V18:W18"/>
    <mergeCell ref="V20:W20"/>
    <mergeCell ref="V1:AO1"/>
    <mergeCell ref="V2:AO2"/>
    <mergeCell ref="V3:AO3"/>
    <mergeCell ref="V5:AO6"/>
    <mergeCell ref="V7:Z8"/>
    <mergeCell ref="AB7:AO7"/>
    <mergeCell ref="AB8:AO8"/>
    <mergeCell ref="W4:AQ4"/>
    <mergeCell ref="A9:B9"/>
    <mergeCell ref="A11:B11"/>
    <mergeCell ref="A12:B12"/>
    <mergeCell ref="A10:B10"/>
    <mergeCell ref="A13:B13"/>
    <mergeCell ref="A18:B18"/>
    <mergeCell ref="C27:T27"/>
    <mergeCell ref="A22:B22"/>
    <mergeCell ref="A23:T24"/>
    <mergeCell ref="G17:T17"/>
    <mergeCell ref="A14:T15"/>
    <mergeCell ref="A16:E17"/>
    <mergeCell ref="A21:B21"/>
    <mergeCell ref="G16:T16"/>
    <mergeCell ref="A1:T1"/>
    <mergeCell ref="A2:T2"/>
    <mergeCell ref="A3:T3"/>
    <mergeCell ref="A5:T6"/>
    <mergeCell ref="A7:E8"/>
    <mergeCell ref="G7:T7"/>
    <mergeCell ref="A4:U4"/>
  </mergeCells>
  <printOptions horizontalCentered="1"/>
  <pageMargins left="0.2" right="0.2" top="0.65" bottom="0.4" header="0.4" footer="0.5"/>
  <pageSetup fitToHeight="1" fitToWidth="1" horizontalDpi="600" verticalDpi="600" orientation="landscape" scale="56" r:id="rId1"/>
  <headerFooter alignWithMargins="0">
    <oddHeader>&amp;R&amp;9(Revised 8/15/2017)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B.P. Austin</dc:creator>
  <cp:keywords/>
  <dc:description/>
  <cp:lastModifiedBy>Gail Brasell</cp:lastModifiedBy>
  <cp:lastPrinted>2020-02-17T15:49:55Z</cp:lastPrinted>
  <dcterms:created xsi:type="dcterms:W3CDTF">1999-05-20T18:15:28Z</dcterms:created>
  <dcterms:modified xsi:type="dcterms:W3CDTF">2020-02-20T15:20:12Z</dcterms:modified>
  <cp:category/>
  <cp:version/>
  <cp:contentType/>
  <cp:contentStatus/>
</cp:coreProperties>
</file>